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D:\GENOL\"/>
    </mc:Choice>
  </mc:AlternateContent>
  <xr:revisionPtr revIDLastSave="0" documentId="13_ncr:1_{FA56A532-1DD7-40F4-8507-0DB677E17513}" xr6:coauthVersionLast="47" xr6:coauthVersionMax="47" xr10:uidLastSave="{00000000-0000-0000-0000-000000000000}"/>
  <bookViews>
    <workbookView xWindow="-98" yWindow="-98" windowWidth="20715" windowHeight="13155" tabRatio="854" xr2:uid="{00000000-000D-0000-FFFF-FFFF00000000}"/>
  </bookViews>
  <sheets>
    <sheet name="GENOL v3" sheetId="13" r:id="rId1"/>
    <sheet name="GENOL IA v3" sheetId="14" r:id="rId2"/>
    <sheet name="GENOL HJP v3" sheetId="15" r:id="rId3"/>
    <sheet name="adscripción v3" sheetId="16" r:id="rId4"/>
    <sheet name="balances v3" sheetId="1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5" i="16" l="1"/>
  <c r="J101" i="16"/>
  <c r="J100" i="16"/>
  <c r="J99" i="16"/>
  <c r="J98" i="16"/>
  <c r="J97" i="16"/>
  <c r="J96" i="16"/>
  <c r="J95" i="16"/>
  <c r="J94" i="16"/>
  <c r="J93" i="16"/>
  <c r="J92" i="16"/>
  <c r="J91" i="16"/>
  <c r="J90" i="16"/>
  <c r="J89" i="16"/>
  <c r="J87" i="16"/>
  <c r="J86" i="16"/>
  <c r="J85" i="16"/>
  <c r="J84" i="16"/>
  <c r="J83" i="16"/>
  <c r="J82" i="16"/>
  <c r="J81" i="16"/>
  <c r="J80" i="16"/>
  <c r="J79" i="16"/>
  <c r="J78" i="16"/>
  <c r="J77" i="16"/>
  <c r="J76" i="16"/>
  <c r="J75" i="16"/>
  <c r="J74" i="16"/>
  <c r="J73" i="16"/>
  <c r="J72" i="16"/>
  <c r="J71" i="16"/>
  <c r="J70" i="16"/>
  <c r="J69" i="16"/>
  <c r="J68" i="16"/>
  <c r="J67" i="16"/>
  <c r="J66" i="16"/>
  <c r="J64" i="16"/>
  <c r="J63" i="16"/>
  <c r="J62" i="16"/>
  <c r="J61" i="16"/>
  <c r="J60" i="16"/>
  <c r="J59" i="16"/>
  <c r="J58" i="16"/>
  <c r="J57" i="16"/>
  <c r="J56" i="16"/>
  <c r="J55" i="16"/>
  <c r="J54" i="16"/>
  <c r="J51" i="16"/>
  <c r="J50" i="16"/>
  <c r="J49" i="16"/>
  <c r="J48" i="16"/>
  <c r="J47" i="16"/>
  <c r="J46" i="16"/>
  <c r="J45" i="16"/>
  <c r="J44" i="16"/>
  <c r="J43" i="16"/>
  <c r="J42" i="16"/>
  <c r="J41" i="16"/>
  <c r="J40" i="16"/>
  <c r="J39" i="16"/>
  <c r="J38" i="16"/>
  <c r="J37" i="16"/>
  <c r="J36" i="16"/>
  <c r="J34" i="16"/>
  <c r="J33" i="16"/>
  <c r="J32" i="16"/>
  <c r="J31" i="16"/>
  <c r="J30" i="16"/>
  <c r="J29" i="16"/>
  <c r="J28" i="16"/>
  <c r="J27" i="16"/>
  <c r="J26" i="16"/>
  <c r="J25" i="16"/>
  <c r="J24" i="16"/>
  <c r="J23" i="16"/>
  <c r="J22" i="16"/>
  <c r="J21" i="16"/>
  <c r="J20" i="16"/>
  <c r="J19" i="16"/>
  <c r="J18" i="16"/>
  <c r="J16" i="16"/>
  <c r="J15" i="16"/>
  <c r="J14" i="16"/>
  <c r="J13" i="16"/>
  <c r="J12" i="16"/>
  <c r="J11" i="16"/>
  <c r="J10" i="16"/>
  <c r="J9" i="16"/>
  <c r="J8" i="16"/>
  <c r="J7" i="16"/>
  <c r="J6" i="16"/>
  <c r="J5" i="16"/>
  <c r="J4" i="16"/>
  <c r="K17" i="16" l="1"/>
  <c r="K35" i="16"/>
  <c r="K52" i="16"/>
  <c r="K88" i="16"/>
  <c r="J103" i="16"/>
  <c r="C9" i="14" l="1"/>
  <c r="F19" i="15"/>
  <c r="C19" i="15"/>
  <c r="C28" i="14"/>
  <c r="F19" i="14"/>
  <c r="F47" i="15"/>
  <c r="F28" i="14"/>
  <c r="C19" i="14"/>
  <c r="C47" i="15"/>
  <c r="F46" i="14"/>
  <c r="C46" i="14"/>
  <c r="C38" i="15"/>
  <c r="F28" i="15"/>
  <c r="C28" i="15"/>
  <c r="F54" i="17"/>
  <c r="E54" i="17"/>
  <c r="D54" i="17"/>
  <c r="C54" i="17"/>
  <c r="I53" i="17"/>
  <c r="G53" i="17"/>
  <c r="I52" i="17"/>
  <c r="G52" i="17"/>
  <c r="I51" i="17"/>
  <c r="G51" i="17"/>
  <c r="I50" i="17"/>
  <c r="G50" i="17"/>
  <c r="I49" i="17"/>
  <c r="G49" i="17"/>
  <c r="I48" i="17"/>
  <c r="G48" i="17"/>
  <c r="I47" i="17"/>
  <c r="G47" i="17"/>
  <c r="I46" i="17"/>
  <c r="G46" i="17"/>
  <c r="I45" i="17"/>
  <c r="G45" i="17"/>
  <c r="I44" i="17"/>
  <c r="G44" i="17"/>
  <c r="I43" i="17"/>
  <c r="G43" i="17"/>
  <c r="I42" i="17"/>
  <c r="G42" i="17"/>
  <c r="I41" i="17"/>
  <c r="G41" i="17"/>
  <c r="I40" i="17"/>
  <c r="G40" i="17"/>
  <c r="I39" i="17"/>
  <c r="G39" i="17"/>
  <c r="I38" i="17"/>
  <c r="G38" i="17"/>
  <c r="I37" i="17"/>
  <c r="G37" i="17"/>
  <c r="I36" i="17"/>
  <c r="G36" i="17"/>
  <c r="I35" i="17"/>
  <c r="G35" i="17"/>
  <c r="I34" i="17"/>
  <c r="G34" i="17"/>
  <c r="I33" i="17"/>
  <c r="G33" i="17"/>
  <c r="I32" i="17"/>
  <c r="G32" i="17"/>
  <c r="I31" i="17"/>
  <c r="G31" i="17"/>
  <c r="I30" i="17"/>
  <c r="G30" i="17"/>
  <c r="I29" i="17"/>
  <c r="G29" i="17"/>
  <c r="F25" i="17"/>
  <c r="E25" i="17"/>
  <c r="D25" i="17"/>
  <c r="C25" i="17"/>
  <c r="I24" i="17"/>
  <c r="G24" i="17"/>
  <c r="I23" i="17"/>
  <c r="G23" i="17"/>
  <c r="I22" i="17"/>
  <c r="G22" i="17"/>
  <c r="I21" i="17"/>
  <c r="G21" i="17"/>
  <c r="I20" i="17"/>
  <c r="G20" i="17"/>
  <c r="I19" i="17"/>
  <c r="G19" i="17"/>
  <c r="I18" i="17"/>
  <c r="G18" i="17"/>
  <c r="I17" i="17"/>
  <c r="G17" i="17"/>
  <c r="I16" i="17"/>
  <c r="G16" i="17"/>
  <c r="I15" i="17"/>
  <c r="G15" i="17"/>
  <c r="I14" i="17"/>
  <c r="G14" i="17"/>
  <c r="I13" i="17"/>
  <c r="G13" i="17"/>
  <c r="I12" i="17"/>
  <c r="G12" i="17"/>
  <c r="I11" i="17"/>
  <c r="G11" i="17"/>
  <c r="I10" i="17"/>
  <c r="G10" i="17"/>
  <c r="I9" i="17"/>
  <c r="G9" i="17"/>
  <c r="I8" i="17"/>
  <c r="G8" i="17"/>
  <c r="I7" i="17"/>
  <c r="G7" i="17"/>
  <c r="I6" i="17"/>
  <c r="G6" i="17"/>
  <c r="I5" i="17"/>
  <c r="G5" i="17"/>
  <c r="I4" i="17"/>
  <c r="G4" i="17"/>
  <c r="F38" i="15"/>
  <c r="F9" i="15"/>
  <c r="C9" i="15"/>
  <c r="F37" i="14"/>
  <c r="C37" i="14"/>
  <c r="F9" i="14"/>
  <c r="F39" i="13"/>
  <c r="C39" i="13"/>
  <c r="F29" i="13"/>
  <c r="C29" i="13"/>
  <c r="F20" i="13"/>
  <c r="C20" i="13"/>
  <c r="F10" i="13"/>
  <c r="C10" i="13"/>
  <c r="H19" i="15" l="1"/>
  <c r="H19" i="14"/>
  <c r="H28" i="14"/>
  <c r="C49" i="14"/>
  <c r="H10" i="13"/>
  <c r="H20" i="13"/>
  <c r="H28" i="15"/>
  <c r="C50" i="15"/>
  <c r="H47" i="15"/>
  <c r="H38" i="15"/>
  <c r="F50" i="15"/>
  <c r="H37" i="14"/>
  <c r="H9" i="15"/>
  <c r="H9" i="14"/>
  <c r="H29" i="13"/>
  <c r="H39" i="13"/>
  <c r="H50" i="15" l="1"/>
  <c r="H46" i="14" l="1"/>
  <c r="H49" i="14" s="1"/>
  <c r="F49" i="14"/>
</calcChain>
</file>

<file path=xl/sharedStrings.xml><?xml version="1.0" encoding="utf-8"?>
<sst xmlns="http://schemas.openxmlformats.org/spreadsheetml/2006/main" count="824" uniqueCount="251">
  <si>
    <t>Métodos y paquetes estadísticos</t>
  </si>
  <si>
    <t>Bioquímica</t>
  </si>
  <si>
    <t>Economía y empresa</t>
  </si>
  <si>
    <t>Edafología</t>
  </si>
  <si>
    <t>Mecanización de la vid</t>
  </si>
  <si>
    <t>Instalaciones y equipos auxiliares</t>
  </si>
  <si>
    <t>Recursos genéticos y mejora de la vid</t>
  </si>
  <si>
    <t>Procesos tecnológicos y aseguramiento de la calidad en la industria enológica</t>
  </si>
  <si>
    <t>Créditos</t>
  </si>
  <si>
    <t>Electrotecnia</t>
  </si>
  <si>
    <t>Correciones y aditivos en la industria enologica</t>
  </si>
  <si>
    <t>El vinagre de vino</t>
  </si>
  <si>
    <t>Métodos biológicos para el control de plagas</t>
  </si>
  <si>
    <t>Historia de la agricultura</t>
  </si>
  <si>
    <t>Sistemas de gestión integrados en las empresas vitivinícolas</t>
  </si>
  <si>
    <t>Agricultura ecológica</t>
  </si>
  <si>
    <t>MATEMÁTICAS</t>
  </si>
  <si>
    <t>MICROBIOLOGÍA GENERAL</t>
  </si>
  <si>
    <t>QUÍMICA GENERAL I</t>
  </si>
  <si>
    <t>BASES BIOLÓGICAS DE LA PRODUCCIÓN AGRARIA</t>
  </si>
  <si>
    <t>básica</t>
  </si>
  <si>
    <t>obligatoria</t>
  </si>
  <si>
    <t>GEOLOGÍA Y CLIMATOLOGÍA</t>
  </si>
  <si>
    <t>MÉTODOS Y PAQUETES ESTADÍSTICOS</t>
  </si>
  <si>
    <t>BIOQUÍMICA</t>
  </si>
  <si>
    <t>ECONOMÍA Y EMPRESA</t>
  </si>
  <si>
    <t>QUÍMICA GENERAL II</t>
  </si>
  <si>
    <t>FUNDAMENTOS DE FÍSICA</t>
  </si>
  <si>
    <t>Total</t>
  </si>
  <si>
    <t>FUNDAMENTOS DE FISIOLOGÍA VEGETAL</t>
  </si>
  <si>
    <t>EDAFOLOGÍA</t>
  </si>
  <si>
    <t>QUÍMICA ENOLÓGICA I</t>
  </si>
  <si>
    <t>INGENIERÍA Y TECNOLOGÍA ENOLÓGICA</t>
  </si>
  <si>
    <t>MECANIZACIÓN DE LA VID</t>
  </si>
  <si>
    <t>BOTÁNICA AGRÍCOLA</t>
  </si>
  <si>
    <t>BASES DE VITICULTURA</t>
  </si>
  <si>
    <t>ECONOMÍA DE LA EMPRESA VITIVINÍCOLA</t>
  </si>
  <si>
    <t>ANÁLISIS Y CONTROL QUÍMICO ENOLÓGICO</t>
  </si>
  <si>
    <t>QUÍMICA ENOLÓGICA II</t>
  </si>
  <si>
    <t>PRIMER CUATRIMESTRE</t>
  </si>
  <si>
    <t>SEGUNDO CUATRIMESTRE</t>
  </si>
  <si>
    <t>CURSO PRIMERO</t>
  </si>
  <si>
    <t>CURSO SEGUNDO</t>
  </si>
  <si>
    <t>CURSO TERCERO</t>
  </si>
  <si>
    <t>CORRECCIONES Y ADITIVOS EN LA INDUSTRIA ENOLÓGICA</t>
  </si>
  <si>
    <t>COMERCIALIZACIÓN Y REGULACIÓN DEL MERCADO VITIVINÍCOLA</t>
  </si>
  <si>
    <t>ESTRATEGIAS DEL SISTEMA ALIMENTARIO</t>
  </si>
  <si>
    <t>VITICULTURA I</t>
  </si>
  <si>
    <t>PROCESOS TECNOLÓGICOS Y ASEGURAMENTO DE LA CALIDAD EN LA INDUSTRIA ENOLÓGICA</t>
  </si>
  <si>
    <t>VITICULTURA II</t>
  </si>
  <si>
    <t>BIOQUÍMICA Y BIOTECNOLOGÍA ENOLÓGICA</t>
  </si>
  <si>
    <t>INSTALACIONES Y EQUIPOS AUXILIARES</t>
  </si>
  <si>
    <t>RECURSOS GENÉTICOS Y MEJORA DE LA VID</t>
  </si>
  <si>
    <t>CURSO CUARTO</t>
  </si>
  <si>
    <t>optativa</t>
  </si>
  <si>
    <t>CRIANZA Y ELABORACIONES ESPECIALES</t>
  </si>
  <si>
    <t>OPTATIVA 1</t>
  </si>
  <si>
    <t>OPTATIVA 2</t>
  </si>
  <si>
    <t>TFG</t>
  </si>
  <si>
    <t>PRÁCTICAS EN EMPRESA</t>
  </si>
  <si>
    <t>OPTATIVA 3</t>
  </si>
  <si>
    <t>OPTATIVA 4</t>
  </si>
  <si>
    <t>Matemáticas I</t>
  </si>
  <si>
    <t>Matemáticas II</t>
  </si>
  <si>
    <t>Fundamentos físicos de la ingeniería I</t>
  </si>
  <si>
    <t>Fundamentos físicos de la ingeniería II</t>
  </si>
  <si>
    <t>Bases biológicas de la producción agraria</t>
  </si>
  <si>
    <t>Dibujo de ingeniería</t>
  </si>
  <si>
    <t>Geología y climatología</t>
  </si>
  <si>
    <t>PRIMERO</t>
  </si>
  <si>
    <t>Fundamentos de fisiología vegetal</t>
  </si>
  <si>
    <t>Botánica agrícola</t>
  </si>
  <si>
    <t>Fitotecnia</t>
  </si>
  <si>
    <t>Ingeniería y tecnología de la producción animal</t>
  </si>
  <si>
    <t>Resistencia de materiales y análisis de estructuras</t>
  </si>
  <si>
    <t>Hidráulica</t>
  </si>
  <si>
    <t>Cartografía y fotogrametría</t>
  </si>
  <si>
    <t>Motores y máquinas</t>
  </si>
  <si>
    <t>Gestión comercial y valoración de la empresa agroalimentaria</t>
  </si>
  <si>
    <t>SEGUNDO</t>
  </si>
  <si>
    <t>Teledetección y análisis espacial</t>
  </si>
  <si>
    <t>Proyectos</t>
  </si>
  <si>
    <t>Comercialización y regulación de mercados agrarios</t>
  </si>
  <si>
    <t>Construcciones agroindustriales</t>
  </si>
  <si>
    <t>Operaciones básicas en ingeniería agroalimentaria</t>
  </si>
  <si>
    <t>Fundamentos de operaciones básicas en ingeniería agroalimentaria</t>
  </si>
  <si>
    <t>Ingeniería térmica en industrias agroalimentarias</t>
  </si>
  <si>
    <t>Ingeniería del aprovisionamiento de productos vegetales y animales</t>
  </si>
  <si>
    <t>Ingeniería de las instalaciones agroindustriales</t>
  </si>
  <si>
    <t>Microbiología enológica</t>
  </si>
  <si>
    <t>TERCERO</t>
  </si>
  <si>
    <t>Ingeniería de las industrias agroalimentarias de origen vegetal</t>
  </si>
  <si>
    <t>Ingeniería de diseño y operación en industrias agroalimentarias</t>
  </si>
  <si>
    <t>Ingeniería de las industrias agroalimentarias de origen animal</t>
  </si>
  <si>
    <t>Estrategias del sistema agroalimentario</t>
  </si>
  <si>
    <t>Ingeniería para el control y aseguramiento de productos y procesos agroalimentarios</t>
  </si>
  <si>
    <t>Viticultura II</t>
  </si>
  <si>
    <t>Viticultura I</t>
  </si>
  <si>
    <t>CUARTO</t>
  </si>
  <si>
    <t>Prácticas de empresa</t>
  </si>
  <si>
    <t>QUINTO</t>
  </si>
  <si>
    <t>Bases de la producción de cultivos hortícolas  y ornamentales</t>
  </si>
  <si>
    <t>Conocimiento y gestión de la biodiversidad en ingeniería</t>
  </si>
  <si>
    <t>Recursos genéticos y mejora  vegetal</t>
  </si>
  <si>
    <t>Ingeniería de las obras e instalaciones</t>
  </si>
  <si>
    <t>Patología vegetal</t>
  </si>
  <si>
    <t>Hidrología y riegos</t>
  </si>
  <si>
    <t>Especies frutales</t>
  </si>
  <si>
    <t>Parásitos animales de las plantas cultivadas</t>
  </si>
  <si>
    <t>Pomología</t>
  </si>
  <si>
    <t>Tecnología de la producción hortícola</t>
  </si>
  <si>
    <t>Economía ambiental y desarrollo sostenible</t>
  </si>
  <si>
    <t xml:space="preserve">Química general I </t>
  </si>
  <si>
    <t>Química general II</t>
  </si>
  <si>
    <t>TFG GENOL</t>
  </si>
  <si>
    <t>TFG GIAMR</t>
  </si>
  <si>
    <t>Química general I</t>
  </si>
  <si>
    <t>NORMATIVA Y LEGISLACIÓN VITIVINICOLA</t>
  </si>
  <si>
    <t>Ingeniería y tecnología enológica</t>
  </si>
  <si>
    <t>Malherbología</t>
  </si>
  <si>
    <t>OPTATIVIDAD (ratio 2:1)</t>
  </si>
  <si>
    <t>Estrategias vitivinícolas para un escenario de cambio climático</t>
  </si>
  <si>
    <t>GRADO DE ENOLOGÍA</t>
  </si>
  <si>
    <t>Curso</t>
  </si>
  <si>
    <t>Cuatrimestre</t>
  </si>
  <si>
    <t>Asignatura</t>
  </si>
  <si>
    <t>ECTS</t>
  </si>
  <si>
    <t>CARÁCTER</t>
  </si>
  <si>
    <t xml:space="preserve">Departamento </t>
  </si>
  <si>
    <t>Área de conocimiento</t>
  </si>
  <si>
    <t>%</t>
  </si>
  <si>
    <t>Anual</t>
  </si>
  <si>
    <t>102147 - MÉTODOS Y PAQUETES ESTADÍSTICOS</t>
  </si>
  <si>
    <t>B</t>
  </si>
  <si>
    <t>ESTADÍSTICA, ECONONOMETRÍA, INVESTIGACIÓN OPERATIVA, ORGANIZACIÓN DE EMPRESAS Y ECONOMÍA APLICADA</t>
  </si>
  <si>
    <t>ESTADÍSTICA E INVESTIGACIÓN OPERATIVA</t>
  </si>
  <si>
    <t>INFORMÁTICA Y ANÁLISIS NUMÉRICO</t>
  </si>
  <si>
    <t>CIENCIA DE LA COMPUTACIÓN E INTELIGENCIA ARTIFICIAL</t>
  </si>
  <si>
    <t>MATEMÁTICA APLICADA</t>
  </si>
  <si>
    <t>QUÍMICA AGRÍCOLA, EDAFOLOGÍA Y  MICROBIOLOGÍA</t>
  </si>
  <si>
    <t>EDAFOLOGÍA Y QUÍMICA AGRÍCOLA</t>
  </si>
  <si>
    <t>MICROBIOLOGÍA</t>
  </si>
  <si>
    <t>BIOQUÍMICA Y BIOLOGÍA MOLECULAR</t>
  </si>
  <si>
    <t>102151 - BASES BIOLÓGICAS DE LA PRODUCCIÓN AGRARIA</t>
  </si>
  <si>
    <t>AGRONOMÍA</t>
  </si>
  <si>
    <t>PRODUCCIÓN VEGETAL</t>
  </si>
  <si>
    <t>102154 - GEOLOGÍA  Y CLIMATOLOGÍA</t>
  </si>
  <si>
    <t>FÍSICA  APLICADA, RADIOLOGÍA Y MEDICINA FÍSICA</t>
  </si>
  <si>
    <t>FÍSICA APLICADA</t>
  </si>
  <si>
    <t>102152 - BIOQUÍMICA</t>
  </si>
  <si>
    <t>102153 - ECONOMÍA Y EMPRESA</t>
  </si>
  <si>
    <t>ECONOMÍA AGRARIA, FINANZAS Y CONTABILIDAD</t>
  </si>
  <si>
    <t>ECONOMÍA, SOCIOLOGÍA Y POLÍTICA AGRARIA</t>
  </si>
  <si>
    <t>102156 - FUNDAMENTOS DE FISIOLOGÍA VEGETAL</t>
  </si>
  <si>
    <t>OB</t>
  </si>
  <si>
    <t>102157 - EDAFOLOGÍA</t>
  </si>
  <si>
    <t>MICROBIOLOGÍA ENOLÓGICA</t>
  </si>
  <si>
    <t>102168 - INGENIERÍA Y TECNOLOGÍA ENOLÓGICA</t>
  </si>
  <si>
    <t>BROMATOLOGÍA Y TECNOLOGÍA DE LOS ALIMENTOS</t>
  </si>
  <si>
    <t>TECNOLOGÍA DE LOS ALIMENTOS</t>
  </si>
  <si>
    <t>QUÍMICA INORGÁNICA E INGENIERÍA QUÍMICA</t>
  </si>
  <si>
    <t>INGENIERÍA QUÍMICA</t>
  </si>
  <si>
    <t>102162 - MECANIZACIÓN DE LA VID</t>
  </si>
  <si>
    <t>INGENIERÍA RURAL, CONSTRUCCIONES CIVILES Y PROYECTOS DE INGENIERÍA</t>
  </si>
  <si>
    <t>INGENIERÍA AGROFORESTAL</t>
  </si>
  <si>
    <t>102155 - BOTÁNICA AGRÍCOLA</t>
  </si>
  <si>
    <t>INGENIERÍA FORESTAL</t>
  </si>
  <si>
    <t>BASES DE LA VITICULTURA</t>
  </si>
  <si>
    <t>102174 - ECONOMÍA DE LA EMPRESA VITIVINÍCOLA</t>
  </si>
  <si>
    <t>102165 - ANÁLISIS Y CONTROL QUÍMICO ENOLÓGICO</t>
  </si>
  <si>
    <t>QUÍMICA ANALÍTICA</t>
  </si>
  <si>
    <t>102176 - NORMATIVA, LEGISLACIÓN Y CULTURA VITIVINÍCOLA</t>
  </si>
  <si>
    <t>DERECHO PÚBLICO Y ECONÓMICO</t>
  </si>
  <si>
    <t>DERECHO ADMINISTRATIVO</t>
  </si>
  <si>
    <t>102169 - PROCESOS TECNOLÓGICOS Y ASEGURAMIENTO DE LA CALIDAD EN LA INDUSTRIA ENOLÓGICA</t>
  </si>
  <si>
    <t>102166 - BIOQUÍMICA Y BIOTECNOLOGÍA ENOLÓGICA</t>
  </si>
  <si>
    <t>INGENIERÍA ELÉCTRICA Y AUTOMÁTICA</t>
  </si>
  <si>
    <t>INGENIERÍA ELÉCTRICA</t>
  </si>
  <si>
    <t>PROYECTOS DE INGENIERÍA</t>
  </si>
  <si>
    <t>102175  - ESTRATEGIAS DEL SISTEMA AGROALIMENTARIO</t>
  </si>
  <si>
    <t>102161 - PROTECCIÓN DEL CULTIVO DE LA VID</t>
  </si>
  <si>
    <t>102163 - RECURSOS GENÉTICOS Y MEJORA DE LA VID</t>
  </si>
  <si>
    <t>GENÉTICA</t>
  </si>
  <si>
    <t>BIOQUÍMICA Y BIOLOCÍA MOLECULAR</t>
  </si>
  <si>
    <t>OPT</t>
  </si>
  <si>
    <t>PRÁCTICAS DE EMPRESA</t>
  </si>
  <si>
    <t>PRODUCCIÓN ANIMAL</t>
  </si>
  <si>
    <t>QUÍMICA INORGÁNICA</t>
  </si>
  <si>
    <t>QUÍMICA ORGÁNICA</t>
  </si>
  <si>
    <t>FILOLOGÍAS INGLESAS Y ALEMANAS</t>
  </si>
  <si>
    <t>FILOLOGÍA INGLESA</t>
  </si>
  <si>
    <t>CIENCIAS SOCIALES, FILOSOFÍA, GEOGRAFÍA Y TRADUCCIÓN E INTERPRETACIÓN</t>
  </si>
  <si>
    <t>SOCIOLOGÍA</t>
  </si>
  <si>
    <t>102182 - MÉTODOS BIOLÓGICOS PARA EL CONTROL DE PLAGAS</t>
  </si>
  <si>
    <t>ECONOMÍA FINANCIERA Y CONTABILIDAD</t>
  </si>
  <si>
    <t>102197 - HISTORIA DE LA AGRICULTURA</t>
  </si>
  <si>
    <t>102187 -  EL VINAGRE DE VINO</t>
  </si>
  <si>
    <t>102190 - SISTEMAS DE GESTIÓN INTEGRADOS EN LAS EMPRESAS VITIVINÍCOLAS</t>
  </si>
  <si>
    <t>102192 - AGRICULTURA ECOLÓGICA</t>
  </si>
  <si>
    <t>MALHERBOLOGÍA</t>
  </si>
  <si>
    <t>INGENIERÍA HIDRÁULICA</t>
  </si>
  <si>
    <t>ESTRATEGIAS VITIVINÍCOLAS PARA UN ESCENARIO DE CAMBIO CLIMÁTICO</t>
  </si>
  <si>
    <t>INGENIERÍA GRÁFICA Y GEOMÁTICA</t>
  </si>
  <si>
    <t>INGENIERÍA CARTOGRÁFICA, GEODESIA Y FOTOGRAMETRÍA</t>
  </si>
  <si>
    <t>DEPARTAMENTO</t>
  </si>
  <si>
    <t>PLAN VIGENTE</t>
  </si>
  <si>
    <t>PLAN MODIFICADO</t>
  </si>
  <si>
    <t>BALANCE</t>
  </si>
  <si>
    <t>ÁREA DE CONOCIMIENTO</t>
  </si>
  <si>
    <t>↗</t>
  </si>
  <si>
    <t>↘</t>
  </si>
  <si>
    <t>↔</t>
  </si>
  <si>
    <t>ECTS ofertados (sin TFG)</t>
  </si>
  <si>
    <t>Taller de cata</t>
  </si>
  <si>
    <t>Cata avanzada de vinos</t>
  </si>
  <si>
    <t>102173 - CRIANZA Y ELABORACIONES ESPECIALES</t>
  </si>
  <si>
    <t>PROTECCIÓN DEL CULTIVO DE LA VID</t>
  </si>
  <si>
    <t>CIENCIA Y TECNOLOGÍA DEL MEDIO AMBIENTE EN VITIVINICULTURA</t>
  </si>
  <si>
    <t>PLANIFICACIÓN EN VITICULTURA Y ENOLOGÍA</t>
  </si>
  <si>
    <t>PRÁCTICAS INTEGRADAS EN ENOLOGÍA</t>
  </si>
  <si>
    <t>PRÁCTICAS INTEGRADAS EN VITICULTURA</t>
  </si>
  <si>
    <t>INNOVACIÓN EN EL CONTROL DE CALIDAD EN LA INDUSTRIA VITIVINÍCOLA</t>
  </si>
  <si>
    <t>Prácticas integradas en Enología</t>
  </si>
  <si>
    <t>Prácticas integradas en Viticultura</t>
  </si>
  <si>
    <t>Planificación en Viticultura y Enología</t>
  </si>
  <si>
    <t>Crianza y elaboraciones especiales</t>
  </si>
  <si>
    <t>Innovación en el control de calidad en la industria vitivinícola</t>
  </si>
  <si>
    <t>Ciencia y tecnología del medio ambiente en vitivinicultura</t>
  </si>
  <si>
    <t>Optimización del medio agrario</t>
  </si>
  <si>
    <t>Cuatr</t>
  </si>
  <si>
    <t>CIENCIA Y TECNOLOGÍA DEL MEDIO AMBIENTE VITIVINÍCOLA</t>
  </si>
  <si>
    <t>OPTIMIZACIÓN DEL MEDIO AGRARIO</t>
  </si>
  <si>
    <t>Análisis y control químico enológico</t>
  </si>
  <si>
    <t>Protección del cultivo de la vid</t>
  </si>
  <si>
    <t>Química enológica I</t>
  </si>
  <si>
    <t>Química enológica II</t>
  </si>
  <si>
    <t>Normativa y legislación vitivinícola</t>
  </si>
  <si>
    <t>Bioquímica y biotecnología enológica</t>
  </si>
  <si>
    <t>Microbiología general</t>
  </si>
  <si>
    <t>Jardinería y restauración del paisaje</t>
  </si>
  <si>
    <t>Fundamentos del análisis sensorial</t>
  </si>
  <si>
    <t>*Pendiente de definicición de contenidos y denominaciones definitivas</t>
  </si>
  <si>
    <t>INSTALACIONES Y EQUIPOS AUXILIARES**</t>
  </si>
  <si>
    <t>**Pendiente de revisión de contenidos</t>
  </si>
  <si>
    <t>Disminuye ECTS</t>
  </si>
  <si>
    <t>Aumenta ECTS</t>
  </si>
  <si>
    <t>Cambia de temporalización (cutrimestre y/o curso)</t>
  </si>
  <si>
    <t>Nueva asignatura</t>
  </si>
  <si>
    <t>ANÁLISIS SENSORIAL DE VINOS I</t>
  </si>
  <si>
    <t>ANÁLISIS SENSORIAL DE VINOS II</t>
  </si>
  <si>
    <t>TÉCNICAS DE CATA AVANZADA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</si>
</sst>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333333"/>
      <name val="Calibri"/>
      <family val="2"/>
    </font>
    <font>
      <b/>
      <sz val="14"/>
      <color theme="1"/>
      <name val="Calibri"/>
      <family val="2"/>
    </font>
    <font>
      <b/>
      <sz val="14"/>
      <color rgb="FF333333"/>
      <name val="Arial"/>
      <family val="2"/>
    </font>
    <font>
      <b/>
      <sz val="14"/>
      <color rgb="FF333333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C00000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Aptos Narrow"/>
      <family val="2"/>
    </font>
    <font>
      <sz val="12"/>
      <color theme="1"/>
      <name val="Aptos Narrow"/>
      <family val="2"/>
    </font>
    <font>
      <b/>
      <sz val="8"/>
      <color theme="1"/>
      <name val="Calibri"/>
      <family val="2"/>
      <scheme val="minor"/>
    </font>
    <font>
      <sz val="1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85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3" borderId="0" xfId="0" applyFont="1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vertical="top" wrapText="1" inden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4" borderId="0" xfId="0" applyFont="1" applyFill="1"/>
    <xf numFmtId="0" fontId="7" fillId="0" borderId="0" xfId="0" applyFont="1" applyAlignment="1">
      <alignment horizontal="left" vertical="center"/>
    </xf>
    <xf numFmtId="0" fontId="7" fillId="4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left" vertical="center"/>
    </xf>
    <xf numFmtId="0" fontId="1" fillId="3" borderId="0" xfId="0" applyFont="1" applyFill="1"/>
    <xf numFmtId="0" fontId="10" fillId="5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0" fontId="0" fillId="0" borderId="0" xfId="0" applyNumberFormat="1"/>
    <xf numFmtId="0" fontId="12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0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3" fillId="0" borderId="0" xfId="0" applyFont="1"/>
    <xf numFmtId="0" fontId="14" fillId="0" borderId="0" xfId="0" applyFont="1" applyAlignment="1">
      <alignment horizontal="center" vertical="center"/>
    </xf>
    <xf numFmtId="0" fontId="14" fillId="6" borderId="0" xfId="0" applyFont="1" applyFill="1" applyAlignment="1">
      <alignment horizontal="center" vertical="center"/>
    </xf>
    <xf numFmtId="0" fontId="14" fillId="7" borderId="0" xfId="0" applyFont="1" applyFill="1" applyAlignment="1">
      <alignment horizontal="center" vertical="center"/>
    </xf>
    <xf numFmtId="0" fontId="15" fillId="0" borderId="0" xfId="0" applyFont="1" applyAlignment="1">
      <alignment horizontal="right" vertical="center"/>
    </xf>
    <xf numFmtId="2" fontId="15" fillId="0" borderId="0" xfId="0" applyNumberFormat="1" applyFont="1" applyAlignment="1">
      <alignment horizontal="center" vertical="center"/>
    </xf>
    <xf numFmtId="9" fontId="15" fillId="0" borderId="0" xfId="0" applyNumberFormat="1" applyFont="1" applyAlignment="1">
      <alignment horizontal="center" vertical="center"/>
    </xf>
    <xf numFmtId="9" fontId="15" fillId="0" borderId="0" xfId="1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6" fillId="0" borderId="4" xfId="0" applyFont="1" applyBorder="1" applyAlignment="1">
      <alignment vertical="center"/>
    </xf>
    <xf numFmtId="0" fontId="16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4" xfId="0" applyFont="1" applyBorder="1"/>
    <xf numFmtId="10" fontId="11" fillId="0" borderId="4" xfId="0" applyNumberFormat="1" applyFont="1" applyBorder="1"/>
    <xf numFmtId="2" fontId="0" fillId="0" borderId="0" xfId="0" applyNumberFormat="1"/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10" fontId="11" fillId="0" borderId="0" xfId="0" applyNumberFormat="1" applyFont="1"/>
    <xf numFmtId="0" fontId="16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0" fillId="5" borderId="6" xfId="0" applyFont="1" applyFill="1" applyBorder="1" applyAlignment="1">
      <alignment horizontal="center" vertical="center"/>
    </xf>
    <xf numFmtId="0" fontId="1" fillId="8" borderId="0" xfId="0" applyFont="1" applyFill="1" applyAlignment="1">
      <alignment horizontal="center" vertical="center"/>
    </xf>
    <xf numFmtId="0" fontId="1" fillId="8" borderId="0" xfId="0" applyFont="1" applyFill="1" applyAlignment="1">
      <alignment horizontal="left" vertical="center"/>
    </xf>
    <xf numFmtId="0" fontId="1" fillId="9" borderId="0" xfId="0" applyFont="1" applyFill="1" applyAlignment="1">
      <alignment horizontal="center" vertical="center"/>
    </xf>
    <xf numFmtId="0" fontId="1" fillId="10" borderId="0" xfId="0" applyFont="1" applyFill="1" applyAlignment="1">
      <alignment horizontal="left" vertical="center"/>
    </xf>
    <xf numFmtId="0" fontId="1" fillId="10" borderId="0" xfId="0" applyFont="1" applyFill="1" applyAlignment="1">
      <alignment horizontal="center" vertical="center"/>
    </xf>
    <xf numFmtId="0" fontId="1" fillId="11" borderId="0" xfId="0" applyFont="1" applyFill="1" applyAlignment="1">
      <alignment horizontal="left" vertical="center"/>
    </xf>
    <xf numFmtId="0" fontId="1" fillId="11" borderId="0" xfId="0" applyFont="1" applyFill="1" applyAlignment="1">
      <alignment horizontal="center" vertical="center"/>
    </xf>
    <xf numFmtId="0" fontId="1" fillId="12" borderId="0" xfId="0" applyFont="1" applyFill="1" applyAlignment="1">
      <alignment horizontal="left" vertical="center"/>
    </xf>
    <xf numFmtId="0" fontId="1" fillId="12" borderId="0" xfId="0" applyFont="1" applyFill="1" applyAlignment="1">
      <alignment horizontal="center" vertical="center"/>
    </xf>
    <xf numFmtId="0" fontId="2" fillId="10" borderId="0" xfId="0" applyFont="1" applyFill="1" applyAlignment="1">
      <alignment horizontal="left" vertical="center" wrapText="1"/>
    </xf>
    <xf numFmtId="0" fontId="2" fillId="10" borderId="0" xfId="0" applyFont="1" applyFill="1" applyAlignment="1">
      <alignment horizontal="center" vertical="center" wrapText="1"/>
    </xf>
    <xf numFmtId="0" fontId="3" fillId="10" borderId="0" xfId="0" applyFont="1" applyFill="1" applyAlignment="1">
      <alignment horizontal="center" vertical="center"/>
    </xf>
    <xf numFmtId="0" fontId="5" fillId="10" borderId="1" xfId="0" applyFont="1" applyFill="1" applyBorder="1" applyAlignment="1">
      <alignment vertical="top" wrapText="1" indent="1"/>
    </xf>
    <xf numFmtId="164" fontId="5" fillId="10" borderId="1" xfId="0" applyNumberFormat="1" applyFont="1" applyFill="1" applyBorder="1" applyAlignment="1">
      <alignment horizontal="center" vertical="center" wrapText="1"/>
    </xf>
    <xf numFmtId="0" fontId="1" fillId="13" borderId="0" xfId="0" applyFont="1" applyFill="1" applyAlignment="1">
      <alignment horizontal="left" vertical="center"/>
    </xf>
    <xf numFmtId="0" fontId="1" fillId="13" borderId="0" xfId="0" applyFont="1" applyFill="1" applyAlignment="1">
      <alignment horizontal="center" vertical="center"/>
    </xf>
    <xf numFmtId="0" fontId="2" fillId="13" borderId="0" xfId="0" applyFont="1" applyFill="1" applyAlignment="1">
      <alignment horizontal="left" vertical="center" wrapText="1"/>
    </xf>
    <xf numFmtId="0" fontId="2" fillId="13" borderId="0" xfId="0" applyFont="1" applyFill="1" applyAlignment="1">
      <alignment horizontal="center" vertical="center" wrapText="1"/>
    </xf>
    <xf numFmtId="0" fontId="3" fillId="13" borderId="0" xfId="0" applyFont="1" applyFill="1" applyAlignment="1">
      <alignment horizontal="center" vertical="center"/>
    </xf>
    <xf numFmtId="0" fontId="16" fillId="10" borderId="0" xfId="0" applyFont="1" applyFill="1" applyAlignment="1">
      <alignment horizontal="left" vertical="center"/>
    </xf>
    <xf numFmtId="0" fontId="11" fillId="10" borderId="0" xfId="0" applyFont="1" applyFill="1"/>
    <xf numFmtId="10" fontId="11" fillId="10" borderId="0" xfId="0" applyNumberFormat="1" applyFont="1" applyFill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K54"/>
  <sheetViews>
    <sheetView tabSelected="1" topLeftCell="A10" zoomScale="70" zoomScaleNormal="70" workbookViewId="0">
      <selection activeCell="E34" sqref="E34"/>
    </sheetView>
  </sheetViews>
  <sheetFormatPr baseColWidth="10" defaultColWidth="10.6640625" defaultRowHeight="18" x14ac:dyDescent="0.55000000000000004"/>
  <cols>
    <col min="1" max="1" width="10.6640625" style="2"/>
    <col min="2" max="2" width="99" style="1" bestFit="1" customWidth="1"/>
    <col min="3" max="3" width="10.6640625" style="3"/>
    <col min="4" max="4" width="13.53125" style="3" bestFit="1" customWidth="1"/>
    <col min="5" max="5" width="82.6640625" style="1" bestFit="1" customWidth="1"/>
    <col min="6" max="6" width="11.46484375" style="3" customWidth="1"/>
    <col min="7" max="7" width="13.53125" style="3" bestFit="1" customWidth="1"/>
    <col min="8" max="8" width="11.46484375" style="3" customWidth="1"/>
    <col min="9" max="16384" width="10.6640625" style="2"/>
  </cols>
  <sheetData>
    <row r="2" spans="2:11" x14ac:dyDescent="0.55000000000000004">
      <c r="B2" s="79" t="s">
        <v>39</v>
      </c>
      <c r="C2" s="79"/>
      <c r="D2" s="79"/>
      <c r="E2" s="79" t="s">
        <v>40</v>
      </c>
      <c r="F2" s="79"/>
      <c r="G2" s="79"/>
    </row>
    <row r="3" spans="2:11" ht="18.399999999999999" thickBot="1" x14ac:dyDescent="0.6">
      <c r="B3" s="80" t="s">
        <v>41</v>
      </c>
      <c r="C3" s="80"/>
      <c r="D3" s="80"/>
      <c r="E3" s="80"/>
      <c r="F3" s="80"/>
      <c r="G3" s="80"/>
    </row>
    <row r="4" spans="2:11" ht="18.399999999999999" thickTop="1" x14ac:dyDescent="0.55000000000000004">
      <c r="B4" s="58" t="s">
        <v>16</v>
      </c>
      <c r="C4" s="57">
        <v>6</v>
      </c>
      <c r="D4" s="3" t="s">
        <v>20</v>
      </c>
      <c r="E4" s="58" t="s">
        <v>27</v>
      </c>
      <c r="F4" s="57">
        <v>6</v>
      </c>
      <c r="G4" s="3" t="s">
        <v>20</v>
      </c>
    </row>
    <row r="5" spans="2:11" x14ac:dyDescent="0.55000000000000004">
      <c r="B5" s="71" t="s">
        <v>18</v>
      </c>
      <c r="C5" s="72">
        <v>6</v>
      </c>
      <c r="D5" s="3" t="s">
        <v>20</v>
      </c>
      <c r="E5" s="71" t="s">
        <v>26</v>
      </c>
      <c r="F5" s="72">
        <v>6</v>
      </c>
      <c r="G5" s="3" t="s">
        <v>20</v>
      </c>
    </row>
    <row r="6" spans="2:11" x14ac:dyDescent="0.55000000000000004">
      <c r="B6" s="60" t="s">
        <v>17</v>
      </c>
      <c r="C6" s="61">
        <v>6</v>
      </c>
      <c r="D6" s="3" t="s">
        <v>20</v>
      </c>
      <c r="E6" s="1" t="s">
        <v>24</v>
      </c>
      <c r="F6" s="3">
        <v>6</v>
      </c>
      <c r="G6" s="3" t="s">
        <v>20</v>
      </c>
    </row>
    <row r="7" spans="2:11" x14ac:dyDescent="0.55000000000000004">
      <c r="B7" s="1" t="s">
        <v>19</v>
      </c>
      <c r="C7" s="3">
        <v>6</v>
      </c>
      <c r="D7" s="3" t="s">
        <v>20</v>
      </c>
      <c r="E7" s="1" t="s">
        <v>25</v>
      </c>
      <c r="F7" s="3">
        <v>6</v>
      </c>
      <c r="G7" s="3" t="s">
        <v>20</v>
      </c>
    </row>
    <row r="8" spans="2:11" x14ac:dyDescent="0.55000000000000004">
      <c r="B8" s="1" t="s">
        <v>22</v>
      </c>
      <c r="C8" s="3">
        <v>6</v>
      </c>
      <c r="D8" s="3" t="s">
        <v>20</v>
      </c>
      <c r="E8" s="62" t="s">
        <v>23</v>
      </c>
      <c r="F8" s="63">
        <v>3</v>
      </c>
      <c r="G8" s="3" t="s">
        <v>20</v>
      </c>
    </row>
    <row r="9" spans="2:11" x14ac:dyDescent="0.55000000000000004">
      <c r="B9" s="62" t="s">
        <v>23</v>
      </c>
      <c r="C9" s="63">
        <v>3</v>
      </c>
      <c r="D9" s="3" t="s">
        <v>20</v>
      </c>
    </row>
    <row r="10" spans="2:11" x14ac:dyDescent="0.55000000000000004">
      <c r="B10" s="5" t="s">
        <v>28</v>
      </c>
      <c r="C10" s="3">
        <f>SUM(C4:C9)</f>
        <v>33</v>
      </c>
      <c r="E10" s="5" t="s">
        <v>28</v>
      </c>
      <c r="F10" s="3">
        <f>SUM(F4:F9)</f>
        <v>27</v>
      </c>
      <c r="H10" s="3">
        <f>C10+F10</f>
        <v>60</v>
      </c>
    </row>
    <row r="12" spans="2:11" ht="18.399999999999999" thickBot="1" x14ac:dyDescent="0.6">
      <c r="B12" s="80" t="s">
        <v>42</v>
      </c>
      <c r="C12" s="80"/>
      <c r="D12" s="80"/>
      <c r="E12" s="80"/>
      <c r="F12" s="80"/>
      <c r="G12" s="80"/>
    </row>
    <row r="13" spans="2:11" ht="18.399999999999999" thickTop="1" x14ac:dyDescent="0.55000000000000004">
      <c r="B13" s="1" t="s">
        <v>29</v>
      </c>
      <c r="C13" s="3">
        <v>4.5</v>
      </c>
      <c r="D13" s="3" t="s">
        <v>21</v>
      </c>
      <c r="E13" s="1" t="s">
        <v>34</v>
      </c>
      <c r="F13" s="3">
        <v>4.5</v>
      </c>
      <c r="G13" s="3" t="s">
        <v>21</v>
      </c>
    </row>
    <row r="14" spans="2:11" x14ac:dyDescent="0.55000000000000004">
      <c r="B14" s="1" t="s">
        <v>30</v>
      </c>
      <c r="C14" s="3">
        <v>4.5</v>
      </c>
      <c r="D14" s="3" t="s">
        <v>21</v>
      </c>
      <c r="E14" s="62" t="s">
        <v>32</v>
      </c>
      <c r="F14" s="63">
        <v>6</v>
      </c>
      <c r="G14" s="3" t="s">
        <v>21</v>
      </c>
      <c r="I14" s="1"/>
      <c r="J14" s="3"/>
      <c r="K14" s="3"/>
    </row>
    <row r="15" spans="2:11" x14ac:dyDescent="0.55000000000000004">
      <c r="B15" s="60" t="s">
        <v>217</v>
      </c>
      <c r="C15" s="61">
        <v>4.5</v>
      </c>
      <c r="D15" s="3" t="s">
        <v>21</v>
      </c>
      <c r="E15" s="1" t="s">
        <v>36</v>
      </c>
      <c r="F15" s="3">
        <v>6</v>
      </c>
      <c r="G15" s="3" t="s">
        <v>21</v>
      </c>
    </row>
    <row r="16" spans="2:11" x14ac:dyDescent="0.55000000000000004">
      <c r="B16" s="71" t="s">
        <v>31</v>
      </c>
      <c r="C16" s="72">
        <v>6</v>
      </c>
      <c r="D16" s="3" t="s">
        <v>21</v>
      </c>
      <c r="E16" s="58" t="s">
        <v>37</v>
      </c>
      <c r="F16" s="57">
        <v>3</v>
      </c>
      <c r="G16" s="3" t="s">
        <v>21</v>
      </c>
    </row>
    <row r="17" spans="2:10" x14ac:dyDescent="0.55000000000000004">
      <c r="B17" s="60" t="s">
        <v>248</v>
      </c>
      <c r="C17" s="61">
        <v>3</v>
      </c>
      <c r="D17" s="3" t="s">
        <v>21</v>
      </c>
      <c r="E17" s="71" t="s">
        <v>38</v>
      </c>
      <c r="F17" s="59">
        <v>5</v>
      </c>
      <c r="G17" s="3" t="s">
        <v>21</v>
      </c>
    </row>
    <row r="18" spans="2:10" x14ac:dyDescent="0.55000000000000004">
      <c r="B18" s="1" t="s">
        <v>33</v>
      </c>
      <c r="C18" s="3">
        <v>4.5</v>
      </c>
      <c r="D18" s="3" t="s">
        <v>21</v>
      </c>
      <c r="E18" s="60" t="s">
        <v>156</v>
      </c>
      <c r="F18" s="61">
        <v>4.5</v>
      </c>
      <c r="G18" s="3" t="s">
        <v>21</v>
      </c>
      <c r="I18" s="1"/>
      <c r="J18" s="3"/>
    </row>
    <row r="19" spans="2:10" x14ac:dyDescent="0.55000000000000004">
      <c r="B19" s="71" t="s">
        <v>35</v>
      </c>
      <c r="C19" s="72">
        <v>4</v>
      </c>
      <c r="D19" s="3" t="s">
        <v>21</v>
      </c>
    </row>
    <row r="20" spans="2:10" x14ac:dyDescent="0.55000000000000004">
      <c r="B20" s="5" t="s">
        <v>28</v>
      </c>
      <c r="C20" s="3">
        <f>SUM(C13:C19)</f>
        <v>31</v>
      </c>
      <c r="E20" s="5" t="s">
        <v>28</v>
      </c>
      <c r="F20" s="3">
        <f>SUM(F13:F19)</f>
        <v>29</v>
      </c>
      <c r="H20" s="3">
        <f>C20+F20</f>
        <v>60</v>
      </c>
    </row>
    <row r="22" spans="2:10" ht="18.399999999999999" thickBot="1" x14ac:dyDescent="0.6">
      <c r="B22" s="80" t="s">
        <v>43</v>
      </c>
      <c r="C22" s="80"/>
      <c r="D22" s="80"/>
      <c r="E22" s="80"/>
      <c r="F22" s="80"/>
      <c r="G22" s="80"/>
    </row>
    <row r="23" spans="2:10" ht="18.399999999999999" thickTop="1" x14ac:dyDescent="0.55000000000000004">
      <c r="B23" s="64" t="s">
        <v>44</v>
      </c>
      <c r="C23" s="65">
        <v>4</v>
      </c>
      <c r="D23" s="3" t="s">
        <v>21</v>
      </c>
      <c r="E23" s="71" t="s">
        <v>49</v>
      </c>
      <c r="F23" s="72">
        <v>5</v>
      </c>
      <c r="G23" s="3" t="s">
        <v>21</v>
      </c>
    </row>
    <row r="24" spans="2:10" x14ac:dyDescent="0.55000000000000004">
      <c r="B24" s="58" t="s">
        <v>45</v>
      </c>
      <c r="C24" s="57">
        <v>5</v>
      </c>
      <c r="D24" s="3" t="s">
        <v>21</v>
      </c>
      <c r="E24" s="1" t="s">
        <v>242</v>
      </c>
      <c r="F24" s="3">
        <v>6</v>
      </c>
      <c r="G24" s="3" t="s">
        <v>21</v>
      </c>
    </row>
    <row r="25" spans="2:10" x14ac:dyDescent="0.55000000000000004">
      <c r="B25" s="1" t="s">
        <v>117</v>
      </c>
      <c r="C25" s="3">
        <v>6</v>
      </c>
      <c r="D25" s="3" t="s">
        <v>21</v>
      </c>
      <c r="E25" s="58" t="s">
        <v>46</v>
      </c>
      <c r="F25" s="57">
        <v>5</v>
      </c>
      <c r="G25" s="3" t="s">
        <v>21</v>
      </c>
    </row>
    <row r="26" spans="2:10" x14ac:dyDescent="0.55000000000000004">
      <c r="B26" s="71" t="s">
        <v>47</v>
      </c>
      <c r="C26" s="72">
        <v>4</v>
      </c>
      <c r="D26" s="3" t="s">
        <v>21</v>
      </c>
      <c r="E26" s="1" t="s">
        <v>52</v>
      </c>
      <c r="F26" s="3">
        <v>4.5</v>
      </c>
      <c r="G26" s="3" t="s">
        <v>21</v>
      </c>
    </row>
    <row r="27" spans="2:10" x14ac:dyDescent="0.55000000000000004">
      <c r="B27" s="62" t="s">
        <v>48</v>
      </c>
      <c r="C27" s="63">
        <v>6</v>
      </c>
      <c r="D27" s="3" t="s">
        <v>21</v>
      </c>
      <c r="E27" s="1" t="s">
        <v>216</v>
      </c>
      <c r="F27" s="3">
        <v>4.5</v>
      </c>
      <c r="G27" s="3" t="s">
        <v>21</v>
      </c>
    </row>
    <row r="28" spans="2:10" x14ac:dyDescent="0.55000000000000004">
      <c r="B28" s="62" t="s">
        <v>50</v>
      </c>
      <c r="C28" s="63">
        <v>6</v>
      </c>
      <c r="D28" s="3" t="s">
        <v>21</v>
      </c>
      <c r="E28" s="71" t="s">
        <v>249</v>
      </c>
      <c r="F28" s="72">
        <v>4</v>
      </c>
      <c r="G28" s="3" t="s">
        <v>21</v>
      </c>
    </row>
    <row r="29" spans="2:10" x14ac:dyDescent="0.55000000000000004">
      <c r="B29" s="5" t="s">
        <v>28</v>
      </c>
      <c r="C29" s="3">
        <f>SUM(C23:C28)</f>
        <v>31</v>
      </c>
      <c r="E29" s="5" t="s">
        <v>28</v>
      </c>
      <c r="F29" s="3">
        <f>SUM(F23:F28)</f>
        <v>29</v>
      </c>
      <c r="H29" s="3">
        <f>C29+F29</f>
        <v>60</v>
      </c>
    </row>
    <row r="31" spans="2:10" ht="18.399999999999999" thickBot="1" x14ac:dyDescent="0.6">
      <c r="B31" s="4" t="s">
        <v>53</v>
      </c>
      <c r="C31" s="4"/>
      <c r="D31" s="4"/>
      <c r="E31" s="4"/>
      <c r="F31" s="4"/>
      <c r="G31" s="4"/>
    </row>
    <row r="32" spans="2:10" ht="18.75" customHeight="1" thickTop="1" x14ac:dyDescent="0.55000000000000004">
      <c r="B32" s="39" t="s">
        <v>55</v>
      </c>
      <c r="C32" s="7">
        <v>6</v>
      </c>
      <c r="D32" s="8" t="s">
        <v>21</v>
      </c>
      <c r="E32" s="39" t="s">
        <v>250</v>
      </c>
      <c r="F32" s="7">
        <v>3</v>
      </c>
      <c r="G32" s="3" t="s">
        <v>21</v>
      </c>
    </row>
    <row r="33" spans="1:8" x14ac:dyDescent="0.55000000000000004">
      <c r="B33" s="66" t="s">
        <v>219</v>
      </c>
      <c r="C33" s="67">
        <v>5</v>
      </c>
      <c r="D33" s="7" t="s">
        <v>21</v>
      </c>
      <c r="E33" s="66" t="s">
        <v>220</v>
      </c>
      <c r="F33" s="67">
        <v>6</v>
      </c>
      <c r="G33" s="7" t="s">
        <v>21</v>
      </c>
    </row>
    <row r="34" spans="1:8" x14ac:dyDescent="0.55000000000000004">
      <c r="B34" s="39" t="s">
        <v>221</v>
      </c>
      <c r="C34" s="8">
        <v>3</v>
      </c>
      <c r="D34" s="8" t="s">
        <v>21</v>
      </c>
      <c r="E34" s="66" t="s">
        <v>218</v>
      </c>
      <c r="F34" s="68">
        <v>6</v>
      </c>
      <c r="G34" s="7" t="s">
        <v>21</v>
      </c>
    </row>
    <row r="35" spans="1:8" x14ac:dyDescent="0.55000000000000004">
      <c r="B35" s="66" t="s">
        <v>56</v>
      </c>
      <c r="C35" s="67">
        <v>4</v>
      </c>
      <c r="D35" s="8" t="s">
        <v>54</v>
      </c>
      <c r="E35" s="39" t="s">
        <v>59</v>
      </c>
      <c r="F35" s="8">
        <v>6</v>
      </c>
      <c r="G35" s="7" t="s">
        <v>21</v>
      </c>
    </row>
    <row r="36" spans="1:8" ht="18.75" customHeight="1" x14ac:dyDescent="0.55000000000000004">
      <c r="B36" s="66" t="s">
        <v>57</v>
      </c>
      <c r="C36" s="67">
        <v>4</v>
      </c>
      <c r="D36" s="8" t="s">
        <v>54</v>
      </c>
      <c r="E36" s="66" t="s">
        <v>60</v>
      </c>
      <c r="F36" s="67">
        <v>4</v>
      </c>
      <c r="G36" s="8" t="s">
        <v>54</v>
      </c>
    </row>
    <row r="37" spans="1:8" x14ac:dyDescent="0.55000000000000004">
      <c r="B37" s="73" t="s">
        <v>58</v>
      </c>
      <c r="C37" s="74">
        <v>6</v>
      </c>
      <c r="D37" s="7" t="s">
        <v>21</v>
      </c>
      <c r="E37" s="66" t="s">
        <v>61</v>
      </c>
      <c r="F37" s="67">
        <v>4</v>
      </c>
      <c r="G37" s="8" t="s">
        <v>54</v>
      </c>
    </row>
    <row r="38" spans="1:8" x14ac:dyDescent="0.55000000000000004">
      <c r="B38" s="9"/>
      <c r="C38" s="10"/>
      <c r="D38" s="10"/>
      <c r="E38" s="73" t="s">
        <v>58</v>
      </c>
      <c r="F38" s="75">
        <v>3</v>
      </c>
      <c r="G38" s="7" t="s">
        <v>21</v>
      </c>
    </row>
    <row r="39" spans="1:8" x14ac:dyDescent="0.55000000000000004">
      <c r="B39" s="5" t="s">
        <v>28</v>
      </c>
      <c r="C39" s="3">
        <f>SUM(C32:C38)</f>
        <v>28</v>
      </c>
      <c r="D39" s="10"/>
      <c r="E39" s="5" t="s">
        <v>28</v>
      </c>
      <c r="F39" s="3">
        <f>SUM(F32:F38)</f>
        <v>32</v>
      </c>
      <c r="G39" s="8"/>
      <c r="H39" s="3">
        <f>C39+F39</f>
        <v>60</v>
      </c>
    </row>
    <row r="40" spans="1:8" x14ac:dyDescent="0.55000000000000004">
      <c r="B40" s="9"/>
      <c r="C40" s="10"/>
      <c r="D40" s="10"/>
      <c r="E40" s="10"/>
    </row>
    <row r="41" spans="1:8" x14ac:dyDescent="0.55000000000000004">
      <c r="B41" s="9" t="s">
        <v>241</v>
      </c>
      <c r="C41" s="10"/>
      <c r="D41" s="10"/>
      <c r="E41" s="58" t="s">
        <v>244</v>
      </c>
    </row>
    <row r="42" spans="1:8" x14ac:dyDescent="0.55000000000000004">
      <c r="B42" s="9" t="s">
        <v>243</v>
      </c>
      <c r="D42" s="10"/>
      <c r="E42" s="71" t="s">
        <v>245</v>
      </c>
    </row>
    <row r="43" spans="1:8" x14ac:dyDescent="0.55000000000000004">
      <c r="D43" s="10"/>
      <c r="E43" s="62" t="s">
        <v>246</v>
      </c>
    </row>
    <row r="44" spans="1:8" x14ac:dyDescent="0.55000000000000004">
      <c r="D44" s="10"/>
      <c r="E44" s="60" t="s">
        <v>247</v>
      </c>
    </row>
    <row r="45" spans="1:8" x14ac:dyDescent="0.55000000000000004">
      <c r="D45" s="10"/>
    </row>
    <row r="46" spans="1:8" x14ac:dyDescent="0.55000000000000004">
      <c r="B46" s="11" t="s">
        <v>120</v>
      </c>
      <c r="C46" s="12" t="s">
        <v>8</v>
      </c>
      <c r="D46" s="42" t="s">
        <v>229</v>
      </c>
    </row>
    <row r="47" spans="1:8" x14ac:dyDescent="0.55000000000000004">
      <c r="A47" s="2">
        <v>1</v>
      </c>
      <c r="B47" s="69" t="s">
        <v>12</v>
      </c>
      <c r="C47" s="70">
        <v>4</v>
      </c>
      <c r="D47" s="13">
        <v>1</v>
      </c>
    </row>
    <row r="48" spans="1:8" x14ac:dyDescent="0.55000000000000004">
      <c r="A48" s="2">
        <v>2</v>
      </c>
      <c r="B48" s="69" t="s">
        <v>228</v>
      </c>
      <c r="C48" s="70">
        <v>4</v>
      </c>
      <c r="D48" s="13">
        <v>1</v>
      </c>
    </row>
    <row r="49" spans="1:4" x14ac:dyDescent="0.55000000000000004">
      <c r="A49" s="2">
        <v>3</v>
      </c>
      <c r="B49" s="69" t="s">
        <v>13</v>
      </c>
      <c r="C49" s="70">
        <v>4</v>
      </c>
      <c r="D49" s="13">
        <v>1</v>
      </c>
    </row>
    <row r="50" spans="1:4" x14ac:dyDescent="0.55000000000000004">
      <c r="A50" s="2">
        <v>4</v>
      </c>
      <c r="B50" s="69" t="s">
        <v>121</v>
      </c>
      <c r="C50" s="70">
        <v>4</v>
      </c>
      <c r="D50" s="11">
        <v>1</v>
      </c>
    </row>
    <row r="51" spans="1:4" x14ac:dyDescent="0.55000000000000004">
      <c r="A51" s="2">
        <v>5</v>
      </c>
      <c r="B51" s="69" t="s">
        <v>11</v>
      </c>
      <c r="C51" s="70">
        <v>4</v>
      </c>
      <c r="D51" s="13">
        <v>2</v>
      </c>
    </row>
    <row r="52" spans="1:4" x14ac:dyDescent="0.55000000000000004">
      <c r="A52" s="2">
        <v>6</v>
      </c>
      <c r="B52" s="69" t="s">
        <v>14</v>
      </c>
      <c r="C52" s="70">
        <v>4</v>
      </c>
      <c r="D52" s="14">
        <v>2</v>
      </c>
    </row>
    <row r="53" spans="1:4" x14ac:dyDescent="0.55000000000000004">
      <c r="A53" s="2">
        <v>7</v>
      </c>
      <c r="B53" s="69" t="s">
        <v>15</v>
      </c>
      <c r="C53" s="70">
        <v>4</v>
      </c>
      <c r="D53" s="14">
        <v>2</v>
      </c>
    </row>
    <row r="54" spans="1:4" x14ac:dyDescent="0.55000000000000004">
      <c r="A54" s="2">
        <v>8</v>
      </c>
      <c r="B54" s="69" t="s">
        <v>119</v>
      </c>
      <c r="C54" s="70">
        <v>4</v>
      </c>
      <c r="D54" s="11">
        <v>2</v>
      </c>
    </row>
  </sheetData>
  <mergeCells count="5">
    <mergeCell ref="B2:D2"/>
    <mergeCell ref="E2:G2"/>
    <mergeCell ref="B3:G3"/>
    <mergeCell ref="B12:G12"/>
    <mergeCell ref="B22:G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L50"/>
  <sheetViews>
    <sheetView topLeftCell="A19" zoomScale="70" zoomScaleNormal="70" workbookViewId="0">
      <selection activeCell="B43" sqref="B43"/>
    </sheetView>
  </sheetViews>
  <sheetFormatPr baseColWidth="10" defaultColWidth="11.46484375" defaultRowHeight="18" x14ac:dyDescent="0.55000000000000004"/>
  <cols>
    <col min="1" max="1" width="11.46484375" style="2"/>
    <col min="2" max="2" width="100.6640625" style="2" customWidth="1"/>
    <col min="3" max="4" width="11.46484375" style="2"/>
    <col min="5" max="5" width="100.6640625" style="2" customWidth="1"/>
    <col min="6" max="6" width="11.46484375" style="2"/>
    <col min="7" max="7" width="13.1328125" style="2" bestFit="1" customWidth="1"/>
    <col min="8" max="8" width="11.46484375" style="15"/>
    <col min="9" max="16384" width="11.46484375" style="2"/>
  </cols>
  <sheetData>
    <row r="3" spans="2:9" x14ac:dyDescent="0.55000000000000004">
      <c r="B3" s="1" t="s">
        <v>62</v>
      </c>
      <c r="C3" s="3">
        <v>6</v>
      </c>
      <c r="E3" s="1" t="s">
        <v>63</v>
      </c>
      <c r="F3" s="3">
        <v>6</v>
      </c>
      <c r="G3" s="3"/>
    </row>
    <row r="4" spans="2:9" x14ac:dyDescent="0.55000000000000004">
      <c r="B4" s="1" t="s">
        <v>64</v>
      </c>
      <c r="C4" s="3">
        <v>6</v>
      </c>
      <c r="E4" s="1" t="s">
        <v>65</v>
      </c>
      <c r="F4" s="3">
        <v>6</v>
      </c>
      <c r="G4" s="3"/>
    </row>
    <row r="5" spans="2:9" x14ac:dyDescent="0.55000000000000004">
      <c r="B5" s="1" t="s">
        <v>66</v>
      </c>
      <c r="C5" s="3">
        <v>6</v>
      </c>
      <c r="E5" s="1" t="s">
        <v>67</v>
      </c>
      <c r="F5" s="3">
        <v>6</v>
      </c>
      <c r="G5" s="3"/>
    </row>
    <row r="6" spans="2:9" x14ac:dyDescent="0.55000000000000004">
      <c r="B6" s="2" t="s">
        <v>68</v>
      </c>
      <c r="C6" s="44">
        <v>6</v>
      </c>
      <c r="E6" s="1" t="s">
        <v>2</v>
      </c>
      <c r="F6" s="3">
        <v>6</v>
      </c>
      <c r="G6" s="3"/>
    </row>
    <row r="7" spans="2:9" x14ac:dyDescent="0.55000000000000004">
      <c r="B7" s="6" t="s">
        <v>112</v>
      </c>
      <c r="C7" s="3">
        <v>6</v>
      </c>
      <c r="E7" s="6" t="s">
        <v>113</v>
      </c>
      <c r="F7" s="3">
        <v>6</v>
      </c>
      <c r="G7" s="3"/>
    </row>
    <row r="8" spans="2:9" x14ac:dyDescent="0.55000000000000004">
      <c r="B8" s="6" t="s">
        <v>0</v>
      </c>
      <c r="C8" s="3">
        <v>3</v>
      </c>
      <c r="E8" s="6" t="s">
        <v>0</v>
      </c>
      <c r="F8" s="3">
        <v>3</v>
      </c>
      <c r="G8" s="3"/>
    </row>
    <row r="9" spans="2:9" x14ac:dyDescent="0.55000000000000004">
      <c r="B9" s="19"/>
      <c r="C9" s="16">
        <f>SUM(C3:C8)</f>
        <v>33</v>
      </c>
      <c r="E9" s="19"/>
      <c r="F9" s="16">
        <f>SUM(F3:F8)</f>
        <v>33</v>
      </c>
      <c r="G9" s="3"/>
      <c r="H9" s="17">
        <f>C9+F9</f>
        <v>66</v>
      </c>
      <c r="I9" s="19" t="s">
        <v>69</v>
      </c>
    </row>
    <row r="10" spans="2:9" x14ac:dyDescent="0.55000000000000004">
      <c r="G10" s="3"/>
    </row>
    <row r="11" spans="2:9" x14ac:dyDescent="0.55000000000000004">
      <c r="B11" s="1" t="s">
        <v>70</v>
      </c>
      <c r="C11" s="3">
        <v>4.5</v>
      </c>
      <c r="E11" s="1" t="s">
        <v>71</v>
      </c>
      <c r="F11" s="3">
        <v>4.5</v>
      </c>
      <c r="G11" s="3"/>
    </row>
    <row r="12" spans="2:9" x14ac:dyDescent="0.55000000000000004">
      <c r="B12" s="1" t="s">
        <v>3</v>
      </c>
      <c r="C12" s="3">
        <v>4.5</v>
      </c>
      <c r="E12" s="1" t="s">
        <v>72</v>
      </c>
      <c r="F12" s="3">
        <v>4.5</v>
      </c>
      <c r="G12" s="3"/>
    </row>
    <row r="13" spans="2:9" x14ac:dyDescent="0.55000000000000004">
      <c r="B13" s="1" t="s">
        <v>73</v>
      </c>
      <c r="C13" s="3">
        <v>6</v>
      </c>
      <c r="E13" s="1" t="s">
        <v>74</v>
      </c>
      <c r="F13" s="3">
        <v>4.5</v>
      </c>
      <c r="G13" s="3"/>
    </row>
    <row r="14" spans="2:9" x14ac:dyDescent="0.55000000000000004">
      <c r="B14" s="1" t="s">
        <v>75</v>
      </c>
      <c r="C14" s="3">
        <v>4.5</v>
      </c>
      <c r="E14" s="1" t="s">
        <v>9</v>
      </c>
      <c r="F14" s="3">
        <v>4.5</v>
      </c>
      <c r="G14" s="3"/>
    </row>
    <row r="15" spans="2:9" x14ac:dyDescent="0.55000000000000004">
      <c r="B15" s="1" t="s">
        <v>77</v>
      </c>
      <c r="C15" s="3">
        <v>4.5</v>
      </c>
      <c r="E15" s="1" t="s">
        <v>76</v>
      </c>
      <c r="F15" s="3">
        <v>6</v>
      </c>
      <c r="G15" s="3"/>
    </row>
    <row r="16" spans="2:9" x14ac:dyDescent="0.55000000000000004">
      <c r="B16" s="1" t="s">
        <v>78</v>
      </c>
      <c r="C16" s="3">
        <v>6</v>
      </c>
      <c r="E16" s="6" t="s">
        <v>1</v>
      </c>
      <c r="F16" s="3">
        <v>6</v>
      </c>
      <c r="G16" s="3"/>
    </row>
    <row r="17" spans="2:12" x14ac:dyDescent="0.55000000000000004">
      <c r="B17" s="6" t="s">
        <v>238</v>
      </c>
      <c r="C17" s="3">
        <v>6</v>
      </c>
      <c r="E17" s="6" t="s">
        <v>89</v>
      </c>
      <c r="F17" s="3">
        <v>4.5</v>
      </c>
      <c r="G17" s="3"/>
    </row>
    <row r="18" spans="2:12" x14ac:dyDescent="0.55000000000000004">
      <c r="B18" s="6" t="s">
        <v>227</v>
      </c>
      <c r="C18" s="3">
        <v>4.5</v>
      </c>
      <c r="E18" s="1"/>
      <c r="F18" s="3"/>
      <c r="G18" s="3"/>
    </row>
    <row r="19" spans="2:12" x14ac:dyDescent="0.55000000000000004">
      <c r="B19" s="19"/>
      <c r="C19" s="16">
        <f>SUM(C11:C18)</f>
        <v>40.5</v>
      </c>
      <c r="E19" s="19"/>
      <c r="F19" s="16">
        <f>SUM(F11:F18)</f>
        <v>34.5</v>
      </c>
      <c r="G19" s="3"/>
      <c r="H19" s="17">
        <f>C19+F19</f>
        <v>75</v>
      </c>
      <c r="I19" s="19" t="s">
        <v>79</v>
      </c>
    </row>
    <row r="20" spans="2:12" x14ac:dyDescent="0.55000000000000004">
      <c r="G20" s="3"/>
    </row>
    <row r="21" spans="2:12" x14ac:dyDescent="0.55000000000000004">
      <c r="B21" s="1" t="s">
        <v>80</v>
      </c>
      <c r="C21" s="3">
        <v>6</v>
      </c>
      <c r="E21" s="1" t="s">
        <v>81</v>
      </c>
      <c r="F21" s="3">
        <v>6</v>
      </c>
      <c r="G21" s="3"/>
      <c r="H21" s="3"/>
    </row>
    <row r="22" spans="2:12" x14ac:dyDescent="0.55000000000000004">
      <c r="B22" s="1" t="s">
        <v>82</v>
      </c>
      <c r="C22" s="3">
        <v>5</v>
      </c>
      <c r="E22" s="1" t="s">
        <v>84</v>
      </c>
      <c r="F22" s="3">
        <v>6</v>
      </c>
      <c r="G22" s="3"/>
      <c r="H22" s="3"/>
    </row>
    <row r="23" spans="2:12" x14ac:dyDescent="0.55000000000000004">
      <c r="B23" s="1" t="s">
        <v>83</v>
      </c>
      <c r="C23" s="3">
        <v>6</v>
      </c>
      <c r="E23" s="1" t="s">
        <v>86</v>
      </c>
      <c r="F23" s="3">
        <v>6</v>
      </c>
      <c r="G23" s="3"/>
      <c r="H23" s="3"/>
    </row>
    <row r="24" spans="2:12" x14ac:dyDescent="0.55000000000000004">
      <c r="B24" s="1" t="s">
        <v>85</v>
      </c>
      <c r="C24" s="3">
        <v>6</v>
      </c>
      <c r="E24" s="1" t="s">
        <v>88</v>
      </c>
      <c r="F24" s="3">
        <v>6</v>
      </c>
      <c r="G24" s="3"/>
      <c r="H24" s="3"/>
    </row>
    <row r="25" spans="2:12" x14ac:dyDescent="0.55000000000000004">
      <c r="B25" s="1" t="s">
        <v>87</v>
      </c>
      <c r="C25" s="3">
        <v>4</v>
      </c>
      <c r="E25" s="6" t="s">
        <v>118</v>
      </c>
      <c r="F25" s="3">
        <v>6</v>
      </c>
      <c r="G25" s="3"/>
      <c r="H25" s="3"/>
      <c r="K25" s="1"/>
      <c r="L25" s="3"/>
    </row>
    <row r="26" spans="2:12" x14ac:dyDescent="0.55000000000000004">
      <c r="B26" s="6" t="s">
        <v>240</v>
      </c>
      <c r="C26" s="3">
        <v>3</v>
      </c>
      <c r="E26" s="6" t="s">
        <v>232</v>
      </c>
      <c r="F26" s="3">
        <v>3</v>
      </c>
      <c r="G26" s="3"/>
      <c r="H26" s="3"/>
    </row>
    <row r="27" spans="2:12" x14ac:dyDescent="0.55000000000000004">
      <c r="E27" s="6" t="s">
        <v>233</v>
      </c>
      <c r="F27" s="3">
        <v>4.5</v>
      </c>
      <c r="G27" s="3"/>
      <c r="H27" s="3"/>
    </row>
    <row r="28" spans="2:12" x14ac:dyDescent="0.55000000000000004">
      <c r="B28" s="19"/>
      <c r="C28" s="16">
        <f>SUM(C21:C27)</f>
        <v>30</v>
      </c>
      <c r="E28" s="19"/>
      <c r="F28" s="16">
        <f>SUM(F21:F27)</f>
        <v>37.5</v>
      </c>
      <c r="G28" s="3"/>
      <c r="H28" s="17">
        <f>C28+F28</f>
        <v>67.5</v>
      </c>
      <c r="I28" s="19" t="s">
        <v>90</v>
      </c>
    </row>
    <row r="29" spans="2:12" x14ac:dyDescent="0.55000000000000004">
      <c r="F29" s="3"/>
      <c r="G29" s="3"/>
      <c r="H29" s="3"/>
    </row>
    <row r="30" spans="2:12" x14ac:dyDescent="0.55000000000000004">
      <c r="B30" s="1" t="s">
        <v>91</v>
      </c>
      <c r="C30" s="3">
        <v>6</v>
      </c>
      <c r="E30" s="20" t="s">
        <v>92</v>
      </c>
      <c r="F30" s="3">
        <v>6</v>
      </c>
      <c r="G30" s="3"/>
      <c r="H30" s="3"/>
    </row>
    <row r="31" spans="2:12" x14ac:dyDescent="0.55000000000000004">
      <c r="B31" s="1" t="s">
        <v>93</v>
      </c>
      <c r="C31" s="3">
        <v>6</v>
      </c>
      <c r="E31" s="1" t="s">
        <v>95</v>
      </c>
      <c r="F31" s="3">
        <v>6</v>
      </c>
      <c r="G31" s="3"/>
      <c r="H31" s="2"/>
    </row>
    <row r="32" spans="2:12" x14ac:dyDescent="0.55000000000000004">
      <c r="B32" s="6" t="s">
        <v>4</v>
      </c>
      <c r="C32" s="3">
        <v>4.5</v>
      </c>
      <c r="E32" s="6" t="s">
        <v>94</v>
      </c>
      <c r="F32" s="3">
        <v>5</v>
      </c>
      <c r="G32" s="3"/>
      <c r="H32" s="2"/>
    </row>
    <row r="33" spans="2:9" x14ac:dyDescent="0.55000000000000004">
      <c r="B33" s="6" t="s">
        <v>97</v>
      </c>
      <c r="C33" s="3">
        <v>4</v>
      </c>
      <c r="E33" s="6" t="s">
        <v>235</v>
      </c>
      <c r="F33" s="3">
        <v>5</v>
      </c>
      <c r="G33" s="3"/>
      <c r="H33" s="2"/>
    </row>
    <row r="34" spans="2:9" x14ac:dyDescent="0.55000000000000004">
      <c r="B34" s="6" t="s">
        <v>234</v>
      </c>
      <c r="C34" s="43">
        <v>6</v>
      </c>
      <c r="E34" s="6" t="s">
        <v>96</v>
      </c>
      <c r="F34" s="3">
        <v>5</v>
      </c>
      <c r="G34" s="3"/>
      <c r="H34" s="2"/>
    </row>
    <row r="35" spans="2:9" x14ac:dyDescent="0.55000000000000004">
      <c r="B35" s="6" t="s">
        <v>237</v>
      </c>
      <c r="C35" s="3">
        <v>6</v>
      </c>
      <c r="E35" s="6" t="s">
        <v>213</v>
      </c>
      <c r="F35" s="3">
        <v>4</v>
      </c>
      <c r="G35" s="3"/>
      <c r="H35" s="2"/>
    </row>
    <row r="36" spans="2:9" x14ac:dyDescent="0.55000000000000004">
      <c r="B36" s="1"/>
      <c r="C36" s="3"/>
      <c r="E36" s="6" t="s">
        <v>6</v>
      </c>
      <c r="F36" s="3">
        <v>4.5</v>
      </c>
      <c r="G36" s="3"/>
      <c r="H36" s="2"/>
    </row>
    <row r="37" spans="2:9" x14ac:dyDescent="0.55000000000000004">
      <c r="B37" s="19"/>
      <c r="C37" s="16">
        <f>SUM(C30:C36)</f>
        <v>32.5</v>
      </c>
      <c r="E37" s="19"/>
      <c r="F37" s="16">
        <f>SUM(F30:F36)</f>
        <v>35.5</v>
      </c>
      <c r="G37" s="3"/>
      <c r="H37" s="17">
        <f>C37+F37</f>
        <v>68</v>
      </c>
      <c r="I37" s="19" t="s">
        <v>98</v>
      </c>
    </row>
    <row r="38" spans="2:9" x14ac:dyDescent="0.55000000000000004">
      <c r="G38" s="3"/>
      <c r="H38" s="2"/>
    </row>
    <row r="39" spans="2:9" x14ac:dyDescent="0.55000000000000004">
      <c r="B39" s="6" t="s">
        <v>236</v>
      </c>
      <c r="C39" s="3">
        <v>6</v>
      </c>
      <c r="E39" s="22" t="s">
        <v>224</v>
      </c>
      <c r="F39" s="3">
        <v>6</v>
      </c>
      <c r="G39" s="3"/>
      <c r="H39" s="2"/>
    </row>
    <row r="40" spans="2:9" x14ac:dyDescent="0.55000000000000004">
      <c r="B40" s="6" t="s">
        <v>10</v>
      </c>
      <c r="C40" s="3">
        <v>4</v>
      </c>
      <c r="E40" s="6" t="s">
        <v>214</v>
      </c>
      <c r="F40" s="3">
        <v>3</v>
      </c>
      <c r="G40" s="3"/>
      <c r="H40" s="2"/>
    </row>
    <row r="41" spans="2:9" x14ac:dyDescent="0.55000000000000004">
      <c r="B41" s="22" t="s">
        <v>222</v>
      </c>
      <c r="C41" s="3">
        <v>5</v>
      </c>
      <c r="E41" s="22" t="s">
        <v>223</v>
      </c>
      <c r="F41" s="43">
        <v>6</v>
      </c>
      <c r="G41" s="3"/>
      <c r="H41" s="2"/>
    </row>
    <row r="42" spans="2:9" x14ac:dyDescent="0.55000000000000004">
      <c r="B42" s="6" t="s">
        <v>7</v>
      </c>
      <c r="C42" s="3">
        <v>6</v>
      </c>
      <c r="E42" s="6" t="s">
        <v>99</v>
      </c>
      <c r="F42" s="43">
        <v>6</v>
      </c>
      <c r="G42" s="3"/>
      <c r="H42" s="2"/>
    </row>
    <row r="43" spans="2:9" x14ac:dyDescent="0.55000000000000004">
      <c r="B43" s="6" t="s">
        <v>225</v>
      </c>
      <c r="C43" s="3">
        <v>6</v>
      </c>
      <c r="E43" s="6" t="s">
        <v>114</v>
      </c>
      <c r="F43" s="3">
        <v>3</v>
      </c>
      <c r="G43" s="3"/>
      <c r="H43" s="2"/>
    </row>
    <row r="44" spans="2:9" x14ac:dyDescent="0.55000000000000004">
      <c r="B44" s="22" t="s">
        <v>226</v>
      </c>
      <c r="C44" s="43">
        <v>3</v>
      </c>
      <c r="E44" s="2" t="s">
        <v>115</v>
      </c>
      <c r="F44" s="3">
        <v>12</v>
      </c>
      <c r="G44" s="3"/>
      <c r="H44" s="2"/>
    </row>
    <row r="45" spans="2:9" x14ac:dyDescent="0.55000000000000004">
      <c r="B45" s="22" t="s">
        <v>114</v>
      </c>
      <c r="C45" s="43">
        <v>6</v>
      </c>
      <c r="E45" s="1"/>
      <c r="F45" s="3"/>
      <c r="G45" s="3"/>
      <c r="H45" s="2"/>
    </row>
    <row r="46" spans="2:9" x14ac:dyDescent="0.55000000000000004">
      <c r="B46" s="19"/>
      <c r="C46" s="16">
        <f>SUM(C39:C45)</f>
        <v>36</v>
      </c>
      <c r="E46" s="19"/>
      <c r="F46" s="16">
        <f>SUM(F39:F45)</f>
        <v>36</v>
      </c>
      <c r="G46" s="3"/>
      <c r="H46" s="17">
        <f>F46+C46</f>
        <v>72</v>
      </c>
      <c r="I46" s="19" t="s">
        <v>100</v>
      </c>
    </row>
    <row r="47" spans="2:9" x14ac:dyDescent="0.55000000000000004">
      <c r="G47" s="3"/>
    </row>
    <row r="48" spans="2:9" ht="18.399999999999999" thickBot="1" x14ac:dyDescent="0.6">
      <c r="G48" s="3"/>
    </row>
    <row r="49" spans="2:8" ht="18.399999999999999" thickBot="1" x14ac:dyDescent="0.6">
      <c r="B49" s="5" t="s">
        <v>39</v>
      </c>
      <c r="C49" s="15">
        <f>C9+C19+C28+C37+C46</f>
        <v>172</v>
      </c>
      <c r="E49" s="5" t="s">
        <v>40</v>
      </c>
      <c r="F49" s="15">
        <f>F9+F19+F28+F37+F46</f>
        <v>176.5</v>
      </c>
      <c r="G49" s="3"/>
      <c r="H49" s="18">
        <f>H9+H19+H28+H37+H46</f>
        <v>348.5</v>
      </c>
    </row>
    <row r="50" spans="2:8" x14ac:dyDescent="0.55000000000000004">
      <c r="G50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3:I50"/>
  <sheetViews>
    <sheetView topLeftCell="A13" zoomScale="70" zoomScaleNormal="70" workbookViewId="0">
      <selection activeCell="B27" sqref="B27"/>
    </sheetView>
  </sheetViews>
  <sheetFormatPr baseColWidth="10" defaultColWidth="11.46484375" defaultRowHeight="18" x14ac:dyDescent="0.55000000000000004"/>
  <cols>
    <col min="1" max="1" width="11.46484375" style="2"/>
    <col min="2" max="2" width="100.6640625" style="2" customWidth="1"/>
    <col min="3" max="4" width="11.46484375" style="2"/>
    <col min="5" max="5" width="100.6640625" style="2" customWidth="1"/>
    <col min="6" max="6" width="11.46484375" style="2"/>
    <col min="7" max="7" width="13.1328125" style="2" bestFit="1" customWidth="1"/>
    <col min="8" max="8" width="11.46484375" style="15"/>
    <col min="9" max="16384" width="11.46484375" style="2"/>
  </cols>
  <sheetData>
    <row r="3" spans="2:9" x14ac:dyDescent="0.55000000000000004">
      <c r="B3" s="1" t="s">
        <v>62</v>
      </c>
      <c r="C3" s="3">
        <v>6</v>
      </c>
      <c r="E3" s="1" t="s">
        <v>63</v>
      </c>
      <c r="F3" s="3">
        <v>6</v>
      </c>
      <c r="G3" s="3"/>
    </row>
    <row r="4" spans="2:9" x14ac:dyDescent="0.55000000000000004">
      <c r="B4" s="1" t="s">
        <v>64</v>
      </c>
      <c r="C4" s="3">
        <v>6</v>
      </c>
      <c r="E4" s="1" t="s">
        <v>65</v>
      </c>
      <c r="F4" s="3">
        <v>6</v>
      </c>
      <c r="G4" s="3"/>
    </row>
    <row r="5" spans="2:9" x14ac:dyDescent="0.55000000000000004">
      <c r="B5" s="1" t="s">
        <v>66</v>
      </c>
      <c r="C5" s="3">
        <v>6</v>
      </c>
      <c r="E5" s="1" t="s">
        <v>67</v>
      </c>
      <c r="F5" s="3">
        <v>6</v>
      </c>
      <c r="G5" s="3"/>
    </row>
    <row r="6" spans="2:9" x14ac:dyDescent="0.55000000000000004">
      <c r="B6" s="1" t="s">
        <v>68</v>
      </c>
      <c r="C6" s="3">
        <v>6</v>
      </c>
      <c r="E6" s="1" t="s">
        <v>2</v>
      </c>
      <c r="F6" s="3">
        <v>6</v>
      </c>
      <c r="G6" s="3"/>
    </row>
    <row r="7" spans="2:9" x14ac:dyDescent="0.55000000000000004">
      <c r="B7" s="6" t="s">
        <v>116</v>
      </c>
      <c r="C7" s="3">
        <v>6</v>
      </c>
      <c r="E7" s="6" t="s">
        <v>113</v>
      </c>
      <c r="F7" s="3">
        <v>6</v>
      </c>
      <c r="G7" s="3"/>
    </row>
    <row r="8" spans="2:9" x14ac:dyDescent="0.55000000000000004">
      <c r="B8" s="6" t="s">
        <v>0</v>
      </c>
      <c r="C8" s="3">
        <v>3</v>
      </c>
      <c r="E8" s="6" t="s">
        <v>0</v>
      </c>
      <c r="F8" s="3">
        <v>3</v>
      </c>
      <c r="G8" s="3"/>
    </row>
    <row r="9" spans="2:9" x14ac:dyDescent="0.55000000000000004">
      <c r="B9" s="19"/>
      <c r="C9" s="16">
        <f>SUM(C3:C8)</f>
        <v>33</v>
      </c>
      <c r="E9" s="19"/>
      <c r="F9" s="16">
        <f>SUM(F3:F8)</f>
        <v>33</v>
      </c>
      <c r="H9" s="17">
        <f>C9+F9</f>
        <v>66</v>
      </c>
      <c r="I9" s="19" t="s">
        <v>69</v>
      </c>
    </row>
    <row r="11" spans="2:9" x14ac:dyDescent="0.55000000000000004">
      <c r="B11" s="1" t="s">
        <v>70</v>
      </c>
      <c r="C11" s="3">
        <v>4.5</v>
      </c>
      <c r="E11" s="1" t="s">
        <v>71</v>
      </c>
      <c r="F11" s="3">
        <v>4.5</v>
      </c>
      <c r="G11" s="3"/>
    </row>
    <row r="12" spans="2:9" x14ac:dyDescent="0.55000000000000004">
      <c r="B12" s="1" t="s">
        <v>3</v>
      </c>
      <c r="C12" s="3">
        <v>4.5</v>
      </c>
      <c r="E12" s="1" t="s">
        <v>72</v>
      </c>
      <c r="F12" s="3">
        <v>4.5</v>
      </c>
      <c r="G12" s="3"/>
    </row>
    <row r="13" spans="2:9" x14ac:dyDescent="0.55000000000000004">
      <c r="B13" s="1" t="s">
        <v>73</v>
      </c>
      <c r="C13" s="3">
        <v>6</v>
      </c>
      <c r="E13" s="1" t="s">
        <v>74</v>
      </c>
      <c r="F13" s="3">
        <v>4.5</v>
      </c>
      <c r="G13" s="3"/>
    </row>
    <row r="14" spans="2:9" x14ac:dyDescent="0.55000000000000004">
      <c r="B14" s="1" t="s">
        <v>75</v>
      </c>
      <c r="C14" s="3">
        <v>4.5</v>
      </c>
      <c r="E14" s="1" t="s">
        <v>9</v>
      </c>
      <c r="F14" s="3">
        <v>4.5</v>
      </c>
      <c r="G14" s="3"/>
    </row>
    <row r="15" spans="2:9" x14ac:dyDescent="0.55000000000000004">
      <c r="B15" s="1" t="s">
        <v>77</v>
      </c>
      <c r="C15" s="3">
        <v>4.5</v>
      </c>
      <c r="E15" s="1" t="s">
        <v>76</v>
      </c>
      <c r="F15" s="3">
        <v>6</v>
      </c>
      <c r="G15" s="3"/>
    </row>
    <row r="16" spans="2:9" x14ac:dyDescent="0.55000000000000004">
      <c r="B16" s="1" t="s">
        <v>78</v>
      </c>
      <c r="C16" s="3">
        <v>6</v>
      </c>
      <c r="E16" s="6" t="s">
        <v>1</v>
      </c>
      <c r="F16" s="3">
        <v>6</v>
      </c>
      <c r="G16" s="3"/>
    </row>
    <row r="17" spans="2:9" x14ac:dyDescent="0.55000000000000004">
      <c r="B17" s="6" t="s">
        <v>238</v>
      </c>
      <c r="C17" s="3">
        <v>6</v>
      </c>
      <c r="E17" s="6" t="s">
        <v>89</v>
      </c>
      <c r="F17" s="3">
        <v>4.5</v>
      </c>
      <c r="G17" s="3"/>
    </row>
    <row r="18" spans="2:9" x14ac:dyDescent="0.55000000000000004">
      <c r="B18" s="6" t="s">
        <v>227</v>
      </c>
      <c r="C18" s="3">
        <v>4.5</v>
      </c>
      <c r="E18" s="1"/>
      <c r="F18" s="3"/>
      <c r="G18" s="3"/>
    </row>
    <row r="19" spans="2:9" x14ac:dyDescent="0.55000000000000004">
      <c r="B19" s="19"/>
      <c r="C19" s="16">
        <f>SUM(C11:C18)</f>
        <v>40.5</v>
      </c>
      <c r="E19" s="19"/>
      <c r="F19" s="16">
        <f>SUM(F11:F18)</f>
        <v>34.5</v>
      </c>
      <c r="H19" s="17">
        <f>C19+F19</f>
        <v>75</v>
      </c>
      <c r="I19" s="19" t="s">
        <v>79</v>
      </c>
    </row>
    <row r="21" spans="2:9" x14ac:dyDescent="0.55000000000000004">
      <c r="B21" s="1" t="s">
        <v>80</v>
      </c>
      <c r="C21" s="3">
        <v>6</v>
      </c>
      <c r="E21" s="1" t="s">
        <v>81</v>
      </c>
      <c r="F21" s="3">
        <v>6</v>
      </c>
      <c r="G21" s="3"/>
      <c r="H21" s="3"/>
    </row>
    <row r="22" spans="2:9" x14ac:dyDescent="0.55000000000000004">
      <c r="B22" s="1" t="s">
        <v>82</v>
      </c>
      <c r="C22" s="3">
        <v>5</v>
      </c>
      <c r="E22" s="1" t="s">
        <v>101</v>
      </c>
      <c r="F22" s="3">
        <v>6</v>
      </c>
      <c r="G22" s="3"/>
      <c r="H22" s="3"/>
    </row>
    <row r="23" spans="2:9" x14ac:dyDescent="0.55000000000000004">
      <c r="B23" s="1" t="s">
        <v>102</v>
      </c>
      <c r="C23" s="3">
        <v>5</v>
      </c>
      <c r="E23" s="1" t="s">
        <v>103</v>
      </c>
      <c r="F23" s="3">
        <v>6</v>
      </c>
      <c r="G23" s="3"/>
      <c r="H23" s="3"/>
    </row>
    <row r="24" spans="2:9" x14ac:dyDescent="0.55000000000000004">
      <c r="B24" s="1" t="s">
        <v>104</v>
      </c>
      <c r="C24" s="3">
        <v>6</v>
      </c>
      <c r="E24" s="1" t="s">
        <v>239</v>
      </c>
      <c r="F24" s="3">
        <v>6</v>
      </c>
      <c r="G24" s="3"/>
      <c r="H24" s="3"/>
    </row>
    <row r="25" spans="2:9" x14ac:dyDescent="0.55000000000000004">
      <c r="B25" s="1" t="s">
        <v>105</v>
      </c>
      <c r="C25" s="3">
        <v>6</v>
      </c>
      <c r="E25" s="6" t="s">
        <v>94</v>
      </c>
      <c r="F25" s="3">
        <v>5</v>
      </c>
      <c r="G25" s="3"/>
      <c r="H25" s="3"/>
    </row>
    <row r="26" spans="2:9" x14ac:dyDescent="0.55000000000000004">
      <c r="B26" s="6" t="s">
        <v>237</v>
      </c>
      <c r="C26" s="3">
        <v>6</v>
      </c>
      <c r="E26" s="6" t="s">
        <v>232</v>
      </c>
      <c r="F26" s="3">
        <v>3</v>
      </c>
      <c r="G26" s="3"/>
      <c r="H26" s="3"/>
    </row>
    <row r="27" spans="2:9" x14ac:dyDescent="0.55000000000000004">
      <c r="B27" s="6" t="s">
        <v>240</v>
      </c>
      <c r="C27" s="3">
        <v>3</v>
      </c>
      <c r="E27" s="22" t="s">
        <v>5</v>
      </c>
      <c r="F27" s="3">
        <v>6</v>
      </c>
      <c r="G27" s="3"/>
      <c r="H27" s="3"/>
    </row>
    <row r="28" spans="2:9" x14ac:dyDescent="0.55000000000000004">
      <c r="B28" s="19"/>
      <c r="C28" s="16">
        <f>SUM(C21:C27)</f>
        <v>37</v>
      </c>
      <c r="E28" s="19"/>
      <c r="F28" s="16">
        <f>SUM(F21:F27)</f>
        <v>38</v>
      </c>
      <c r="H28" s="17">
        <f>C28+F28</f>
        <v>75</v>
      </c>
      <c r="I28" s="19" t="s">
        <v>90</v>
      </c>
    </row>
    <row r="29" spans="2:9" x14ac:dyDescent="0.55000000000000004">
      <c r="F29" s="3"/>
      <c r="H29" s="3"/>
    </row>
    <row r="30" spans="2:9" x14ac:dyDescent="0.55000000000000004">
      <c r="B30" s="1" t="s">
        <v>106</v>
      </c>
      <c r="C30" s="3">
        <v>6</v>
      </c>
      <c r="E30" s="20" t="s">
        <v>107</v>
      </c>
      <c r="F30" s="3">
        <v>5</v>
      </c>
      <c r="G30" s="3"/>
      <c r="H30" s="3"/>
    </row>
    <row r="31" spans="2:9" x14ac:dyDescent="0.55000000000000004">
      <c r="B31" s="1" t="s">
        <v>109</v>
      </c>
      <c r="C31" s="3">
        <v>3</v>
      </c>
      <c r="E31" s="1" t="s">
        <v>109</v>
      </c>
      <c r="F31" s="3">
        <v>3</v>
      </c>
      <c r="G31" s="3"/>
      <c r="H31" s="3"/>
    </row>
    <row r="32" spans="2:9" x14ac:dyDescent="0.55000000000000004">
      <c r="B32" s="1" t="s">
        <v>108</v>
      </c>
      <c r="C32" s="3">
        <v>6</v>
      </c>
      <c r="E32" s="1" t="s">
        <v>111</v>
      </c>
      <c r="F32" s="3">
        <v>6</v>
      </c>
      <c r="G32" s="3"/>
      <c r="H32" s="3"/>
    </row>
    <row r="33" spans="2:9" x14ac:dyDescent="0.55000000000000004">
      <c r="B33" s="6" t="s">
        <v>4</v>
      </c>
      <c r="C33" s="3">
        <v>4.5</v>
      </c>
      <c r="E33" s="1" t="s">
        <v>110</v>
      </c>
      <c r="F33" s="3">
        <v>5</v>
      </c>
      <c r="G33" s="3"/>
      <c r="H33" s="3"/>
    </row>
    <row r="34" spans="2:9" x14ac:dyDescent="0.55000000000000004">
      <c r="B34" s="6" t="s">
        <v>97</v>
      </c>
      <c r="C34" s="3">
        <v>4</v>
      </c>
      <c r="E34" s="6" t="s">
        <v>235</v>
      </c>
      <c r="F34" s="3">
        <v>5</v>
      </c>
      <c r="G34" s="3"/>
    </row>
    <row r="35" spans="2:9" x14ac:dyDescent="0.55000000000000004">
      <c r="B35" s="6" t="s">
        <v>234</v>
      </c>
      <c r="C35" s="43">
        <v>6</v>
      </c>
      <c r="E35" s="6" t="s">
        <v>96</v>
      </c>
      <c r="F35" s="3">
        <v>5</v>
      </c>
      <c r="G35" s="3"/>
    </row>
    <row r="36" spans="2:9" x14ac:dyDescent="0.55000000000000004">
      <c r="E36" s="6" t="s">
        <v>213</v>
      </c>
      <c r="F36" s="3">
        <v>4</v>
      </c>
      <c r="G36" s="3"/>
    </row>
    <row r="37" spans="2:9" x14ac:dyDescent="0.55000000000000004">
      <c r="E37" s="23" t="s">
        <v>118</v>
      </c>
      <c r="F37" s="3">
        <v>6</v>
      </c>
      <c r="G37" s="3"/>
    </row>
    <row r="38" spans="2:9" x14ac:dyDescent="0.55000000000000004">
      <c r="B38" s="19"/>
      <c r="C38" s="21">
        <f>SUM(C30:C37)</f>
        <v>29.5</v>
      </c>
      <c r="E38" s="19"/>
      <c r="F38" s="21">
        <f>SUM(F30:F37)</f>
        <v>39</v>
      </c>
      <c r="H38" s="17">
        <f>C38+F38</f>
        <v>68.5</v>
      </c>
      <c r="I38" s="19" t="s">
        <v>98</v>
      </c>
    </row>
    <row r="39" spans="2:9" x14ac:dyDescent="0.55000000000000004">
      <c r="H39" s="2"/>
    </row>
    <row r="40" spans="2:9" x14ac:dyDescent="0.55000000000000004">
      <c r="B40" s="6" t="s">
        <v>236</v>
      </c>
      <c r="C40" s="3">
        <v>6</v>
      </c>
      <c r="E40" s="22" t="s">
        <v>224</v>
      </c>
      <c r="F40" s="3">
        <v>6</v>
      </c>
    </row>
    <row r="41" spans="2:9" x14ac:dyDescent="0.55000000000000004">
      <c r="B41" s="6" t="s">
        <v>10</v>
      </c>
      <c r="C41" s="3">
        <v>4</v>
      </c>
      <c r="E41" s="22" t="s">
        <v>214</v>
      </c>
      <c r="F41" s="3">
        <v>3</v>
      </c>
    </row>
    <row r="42" spans="2:9" x14ac:dyDescent="0.55000000000000004">
      <c r="B42" s="22" t="s">
        <v>222</v>
      </c>
      <c r="C42" s="43">
        <v>5</v>
      </c>
      <c r="E42" s="22" t="s">
        <v>223</v>
      </c>
      <c r="F42" s="43">
        <v>6</v>
      </c>
    </row>
    <row r="43" spans="2:9" x14ac:dyDescent="0.55000000000000004">
      <c r="B43" s="6" t="s">
        <v>7</v>
      </c>
      <c r="C43" s="43">
        <v>6</v>
      </c>
      <c r="E43" s="6" t="s">
        <v>99</v>
      </c>
      <c r="F43" s="43">
        <v>6</v>
      </c>
    </row>
    <row r="44" spans="2:9" x14ac:dyDescent="0.55000000000000004">
      <c r="B44" s="6" t="s">
        <v>225</v>
      </c>
      <c r="C44" s="43">
        <v>6</v>
      </c>
      <c r="E44" s="6" t="s">
        <v>114</v>
      </c>
      <c r="F44" s="3">
        <v>3</v>
      </c>
    </row>
    <row r="45" spans="2:9" x14ac:dyDescent="0.55000000000000004">
      <c r="B45" s="22" t="s">
        <v>226</v>
      </c>
      <c r="C45" s="43">
        <v>3</v>
      </c>
      <c r="E45" s="2" t="s">
        <v>115</v>
      </c>
      <c r="F45" s="3">
        <v>12</v>
      </c>
    </row>
    <row r="46" spans="2:9" x14ac:dyDescent="0.55000000000000004">
      <c r="B46" s="6" t="s">
        <v>114</v>
      </c>
      <c r="C46" s="43">
        <v>3</v>
      </c>
      <c r="E46" s="1"/>
      <c r="F46" s="3"/>
    </row>
    <row r="47" spans="2:9" x14ac:dyDescent="0.55000000000000004">
      <c r="B47" s="16"/>
      <c r="C47" s="21">
        <f>SUM(C40:C46)</f>
        <v>33</v>
      </c>
      <c r="E47" s="16"/>
      <c r="F47" s="21">
        <f>SUM(F40:F46)</f>
        <v>36</v>
      </c>
      <c r="G47" s="15"/>
      <c r="H47" s="17">
        <f>C47+F47</f>
        <v>69</v>
      </c>
      <c r="I47" s="19" t="s">
        <v>100</v>
      </c>
    </row>
    <row r="48" spans="2:9" x14ac:dyDescent="0.55000000000000004">
      <c r="H48" s="2"/>
    </row>
    <row r="49" spans="2:8" ht="18.399999999999999" thickBot="1" x14ac:dyDescent="0.6"/>
    <row r="50" spans="2:8" ht="18.399999999999999" thickBot="1" x14ac:dyDescent="0.6">
      <c r="B50" s="5" t="s">
        <v>39</v>
      </c>
      <c r="C50" s="15">
        <f>C9+C19+C28+C38+C47</f>
        <v>173</v>
      </c>
      <c r="E50" s="5" t="s">
        <v>40</v>
      </c>
      <c r="F50" s="15">
        <f>F47+F38+F28+F19+F9</f>
        <v>180.5</v>
      </c>
      <c r="H50" s="18">
        <f>H9+H19+H28+H38+H47</f>
        <v>353.5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K103"/>
  <sheetViews>
    <sheetView topLeftCell="B32" zoomScale="80" zoomScaleNormal="80" workbookViewId="0">
      <selection activeCell="D62" sqref="D62"/>
    </sheetView>
  </sheetViews>
  <sheetFormatPr baseColWidth="10" defaultRowHeight="14.25" x14ac:dyDescent="0.45"/>
  <cols>
    <col min="3" max="3" width="12.53125" bestFit="1" customWidth="1"/>
    <col min="4" max="4" width="96.6640625" bestFit="1" customWidth="1"/>
    <col min="5" max="5" width="10.1328125" style="25" bestFit="1" customWidth="1"/>
    <col min="6" max="6" width="15" bestFit="1" customWidth="1"/>
    <col min="7" max="7" width="53.1328125" customWidth="1"/>
    <col min="8" max="8" width="44.1328125" customWidth="1"/>
    <col min="10" max="10" width="11.46484375" style="25"/>
  </cols>
  <sheetData>
    <row r="2" spans="2:10" ht="18" x14ac:dyDescent="0.45">
      <c r="B2" s="81" t="s">
        <v>122</v>
      </c>
      <c r="C2" s="82"/>
      <c r="D2" s="82"/>
      <c r="E2" s="82"/>
      <c r="F2" s="82"/>
      <c r="G2" s="82"/>
      <c r="H2" s="82"/>
      <c r="I2" s="82"/>
      <c r="J2" s="83"/>
    </row>
    <row r="3" spans="2:10" x14ac:dyDescent="0.45">
      <c r="B3" s="56" t="s">
        <v>123</v>
      </c>
      <c r="C3" s="56" t="s">
        <v>124</v>
      </c>
      <c r="D3" s="56" t="s">
        <v>125</v>
      </c>
      <c r="E3" s="56" t="s">
        <v>126</v>
      </c>
      <c r="F3" s="56" t="s">
        <v>127</v>
      </c>
      <c r="G3" s="56" t="s">
        <v>128</v>
      </c>
      <c r="H3" s="56" t="s">
        <v>129</v>
      </c>
      <c r="I3" s="56" t="s">
        <v>130</v>
      </c>
      <c r="J3" s="24" t="s">
        <v>126</v>
      </c>
    </row>
    <row r="4" spans="2:10" x14ac:dyDescent="0.45">
      <c r="B4" s="40">
        <v>1</v>
      </c>
      <c r="C4" s="40" t="s">
        <v>131</v>
      </c>
      <c r="D4" s="45" t="s">
        <v>132</v>
      </c>
      <c r="E4" s="40">
        <v>6</v>
      </c>
      <c r="F4" s="46" t="s">
        <v>133</v>
      </c>
      <c r="G4" s="47" t="s">
        <v>134</v>
      </c>
      <c r="H4" s="48" t="s">
        <v>135</v>
      </c>
      <c r="I4" s="49">
        <v>0.66669999999999996</v>
      </c>
      <c r="J4" s="28">
        <f>E4*I4</f>
        <v>4.0001999999999995</v>
      </c>
    </row>
    <row r="5" spans="2:10" x14ac:dyDescent="0.45">
      <c r="B5" s="41">
        <v>1</v>
      </c>
      <c r="C5" s="41" t="s">
        <v>131</v>
      </c>
      <c r="D5" s="51" t="s">
        <v>132</v>
      </c>
      <c r="E5" s="41">
        <v>6</v>
      </c>
      <c r="F5" s="52" t="s">
        <v>133</v>
      </c>
      <c r="G5" s="47" t="s">
        <v>136</v>
      </c>
      <c r="H5" s="47" t="s">
        <v>137</v>
      </c>
      <c r="I5" s="53">
        <v>0.33329999999999999</v>
      </c>
      <c r="J5" s="28">
        <f t="shared" ref="J5:J71" si="0">E5*I5</f>
        <v>1.9998</v>
      </c>
    </row>
    <row r="6" spans="2:10" x14ac:dyDescent="0.45">
      <c r="B6" s="41">
        <v>1</v>
      </c>
      <c r="C6" s="41">
        <v>1</v>
      </c>
      <c r="D6" s="54" t="s">
        <v>16</v>
      </c>
      <c r="E6" s="41">
        <v>6</v>
      </c>
      <c r="F6" s="52" t="s">
        <v>133</v>
      </c>
      <c r="G6" s="47" t="s">
        <v>16</v>
      </c>
      <c r="H6" s="47" t="s">
        <v>138</v>
      </c>
      <c r="I6" s="53">
        <v>1</v>
      </c>
      <c r="J6" s="28">
        <f t="shared" si="0"/>
        <v>6</v>
      </c>
    </row>
    <row r="7" spans="2:10" x14ac:dyDescent="0.45">
      <c r="B7" s="41">
        <v>1</v>
      </c>
      <c r="C7" s="41">
        <v>1</v>
      </c>
      <c r="D7" s="54" t="s">
        <v>18</v>
      </c>
      <c r="E7" s="41">
        <v>6</v>
      </c>
      <c r="F7" s="52" t="s">
        <v>133</v>
      </c>
      <c r="G7" s="47" t="s">
        <v>139</v>
      </c>
      <c r="H7" s="47" t="s">
        <v>140</v>
      </c>
      <c r="I7" s="53">
        <v>1</v>
      </c>
      <c r="J7" s="28">
        <f t="shared" si="0"/>
        <v>6</v>
      </c>
    </row>
    <row r="8" spans="2:10" x14ac:dyDescent="0.45">
      <c r="B8" s="41">
        <v>1</v>
      </c>
      <c r="C8" s="41">
        <v>1</v>
      </c>
      <c r="D8" s="51" t="s">
        <v>17</v>
      </c>
      <c r="E8" s="41">
        <v>6</v>
      </c>
      <c r="F8" s="52" t="s">
        <v>133</v>
      </c>
      <c r="G8" s="47" t="s">
        <v>139</v>
      </c>
      <c r="H8" s="47" t="s">
        <v>141</v>
      </c>
      <c r="I8" s="53">
        <v>0.5</v>
      </c>
      <c r="J8" s="28">
        <f t="shared" si="0"/>
        <v>3</v>
      </c>
    </row>
    <row r="9" spans="2:10" x14ac:dyDescent="0.45">
      <c r="B9" s="41">
        <v>1</v>
      </c>
      <c r="C9" s="41">
        <v>1</v>
      </c>
      <c r="D9" s="51" t="s">
        <v>17</v>
      </c>
      <c r="E9" s="41">
        <v>6</v>
      </c>
      <c r="F9" s="52" t="s">
        <v>133</v>
      </c>
      <c r="G9" s="47" t="s">
        <v>142</v>
      </c>
      <c r="H9" s="47" t="s">
        <v>142</v>
      </c>
      <c r="I9" s="53">
        <v>0.5</v>
      </c>
      <c r="J9" s="28">
        <f t="shared" si="0"/>
        <v>3</v>
      </c>
    </row>
    <row r="10" spans="2:10" x14ac:dyDescent="0.45">
      <c r="B10" s="41">
        <v>1</v>
      </c>
      <c r="C10" s="41">
        <v>1</v>
      </c>
      <c r="D10" s="51" t="s">
        <v>143</v>
      </c>
      <c r="E10" s="41">
        <v>6</v>
      </c>
      <c r="F10" s="52" t="s">
        <v>133</v>
      </c>
      <c r="G10" s="47" t="s">
        <v>144</v>
      </c>
      <c r="H10" s="47" t="s">
        <v>145</v>
      </c>
      <c r="I10" s="53">
        <v>0.85</v>
      </c>
      <c r="J10" s="28">
        <f t="shared" si="0"/>
        <v>5.0999999999999996</v>
      </c>
    </row>
    <row r="11" spans="2:10" x14ac:dyDescent="0.45">
      <c r="B11" s="41">
        <v>1</v>
      </c>
      <c r="C11" s="41">
        <v>1</v>
      </c>
      <c r="D11" s="51" t="s">
        <v>143</v>
      </c>
      <c r="E11" s="41">
        <v>6</v>
      </c>
      <c r="F11" s="52" t="s">
        <v>133</v>
      </c>
      <c r="G11" s="47" t="s">
        <v>139</v>
      </c>
      <c r="H11" s="47" t="s">
        <v>141</v>
      </c>
      <c r="I11" s="53">
        <v>0.15</v>
      </c>
      <c r="J11" s="28">
        <f t="shared" si="0"/>
        <v>0.89999999999999991</v>
      </c>
    </row>
    <row r="12" spans="2:10" x14ac:dyDescent="0.45">
      <c r="B12" s="41">
        <v>1</v>
      </c>
      <c r="C12" s="41">
        <v>1</v>
      </c>
      <c r="D12" s="54" t="s">
        <v>146</v>
      </c>
      <c r="E12" s="41">
        <v>6</v>
      </c>
      <c r="F12" s="52" t="s">
        <v>133</v>
      </c>
      <c r="G12" s="47" t="s">
        <v>144</v>
      </c>
      <c r="H12" s="47" t="s">
        <v>145</v>
      </c>
      <c r="I12" s="53">
        <v>1</v>
      </c>
      <c r="J12" s="28">
        <f t="shared" si="0"/>
        <v>6</v>
      </c>
    </row>
    <row r="13" spans="2:10" x14ac:dyDescent="0.45">
      <c r="B13" s="41">
        <v>1</v>
      </c>
      <c r="C13" s="41">
        <v>2</v>
      </c>
      <c r="D13" s="54" t="s">
        <v>27</v>
      </c>
      <c r="E13" s="41">
        <v>6</v>
      </c>
      <c r="F13" s="52" t="s">
        <v>133</v>
      </c>
      <c r="G13" s="47" t="s">
        <v>147</v>
      </c>
      <c r="H13" s="47" t="s">
        <v>148</v>
      </c>
      <c r="I13" s="53">
        <v>1</v>
      </c>
      <c r="J13" s="28">
        <f t="shared" si="0"/>
        <v>6</v>
      </c>
    </row>
    <row r="14" spans="2:10" x14ac:dyDescent="0.45">
      <c r="B14" s="41">
        <v>1</v>
      </c>
      <c r="C14" s="41">
        <v>2</v>
      </c>
      <c r="D14" s="54" t="s">
        <v>26</v>
      </c>
      <c r="E14" s="41">
        <v>6</v>
      </c>
      <c r="F14" s="52" t="s">
        <v>133</v>
      </c>
      <c r="G14" s="47" t="s">
        <v>139</v>
      </c>
      <c r="H14" s="47" t="s">
        <v>140</v>
      </c>
      <c r="I14" s="53">
        <v>1</v>
      </c>
      <c r="J14" s="28">
        <f t="shared" si="0"/>
        <v>6</v>
      </c>
    </row>
    <row r="15" spans="2:10" x14ac:dyDescent="0.45">
      <c r="B15" s="41">
        <v>1</v>
      </c>
      <c r="C15" s="41">
        <v>2</v>
      </c>
      <c r="D15" s="54" t="s">
        <v>149</v>
      </c>
      <c r="E15" s="41">
        <v>6</v>
      </c>
      <c r="F15" s="52" t="s">
        <v>133</v>
      </c>
      <c r="G15" s="47" t="s">
        <v>142</v>
      </c>
      <c r="H15" s="47" t="s">
        <v>142</v>
      </c>
      <c r="I15" s="53">
        <v>1</v>
      </c>
      <c r="J15" s="28">
        <f t="shared" si="0"/>
        <v>6</v>
      </c>
    </row>
    <row r="16" spans="2:10" x14ac:dyDescent="0.45">
      <c r="B16" s="41">
        <v>1</v>
      </c>
      <c r="C16" s="41">
        <v>2</v>
      </c>
      <c r="D16" s="54" t="s">
        <v>150</v>
      </c>
      <c r="E16" s="41">
        <v>6</v>
      </c>
      <c r="F16" s="52" t="s">
        <v>133</v>
      </c>
      <c r="G16" s="47" t="s">
        <v>151</v>
      </c>
      <c r="H16" s="47" t="s">
        <v>152</v>
      </c>
      <c r="I16" s="53">
        <v>1</v>
      </c>
      <c r="J16" s="28">
        <f t="shared" si="0"/>
        <v>6</v>
      </c>
    </row>
    <row r="17" spans="2:11" x14ac:dyDescent="0.45">
      <c r="B17" s="41"/>
      <c r="C17" s="41"/>
      <c r="D17" s="54"/>
      <c r="E17" s="41"/>
      <c r="F17" s="52"/>
      <c r="G17" s="47"/>
      <c r="H17" s="47"/>
      <c r="I17" s="53"/>
      <c r="J17" s="28"/>
      <c r="K17" s="50">
        <f>SUM(J4:J16)</f>
        <v>60</v>
      </c>
    </row>
    <row r="18" spans="2:11" x14ac:dyDescent="0.45">
      <c r="B18" s="41">
        <v>2</v>
      </c>
      <c r="C18" s="41">
        <v>1</v>
      </c>
      <c r="D18" s="54" t="s">
        <v>153</v>
      </c>
      <c r="E18" s="41">
        <v>4.5</v>
      </c>
      <c r="F18" s="52" t="s">
        <v>154</v>
      </c>
      <c r="G18" s="47" t="s">
        <v>144</v>
      </c>
      <c r="H18" s="47" t="s">
        <v>145</v>
      </c>
      <c r="I18" s="53">
        <v>1</v>
      </c>
      <c r="J18" s="28">
        <f t="shared" si="0"/>
        <v>4.5</v>
      </c>
    </row>
    <row r="19" spans="2:11" x14ac:dyDescent="0.45">
      <c r="B19" s="41">
        <v>2</v>
      </c>
      <c r="C19" s="41">
        <v>1</v>
      </c>
      <c r="D19" s="54" t="s">
        <v>155</v>
      </c>
      <c r="E19" s="41">
        <v>4.5</v>
      </c>
      <c r="F19" s="52" t="s">
        <v>154</v>
      </c>
      <c r="G19" s="47" t="s">
        <v>144</v>
      </c>
      <c r="H19" s="47" t="s">
        <v>145</v>
      </c>
      <c r="I19" s="53">
        <v>1</v>
      </c>
      <c r="J19" s="28">
        <f t="shared" si="0"/>
        <v>4.5</v>
      </c>
    </row>
    <row r="20" spans="2:11" x14ac:dyDescent="0.45">
      <c r="B20" s="41">
        <v>2</v>
      </c>
      <c r="C20" s="41">
        <v>1</v>
      </c>
      <c r="D20" s="51" t="s">
        <v>230</v>
      </c>
      <c r="E20" s="41">
        <v>4.5</v>
      </c>
      <c r="F20" s="52" t="s">
        <v>154</v>
      </c>
      <c r="G20" s="47" t="s">
        <v>163</v>
      </c>
      <c r="H20" s="47" t="s">
        <v>164</v>
      </c>
      <c r="I20" s="53">
        <v>0.33339999999999997</v>
      </c>
      <c r="J20" s="28">
        <f>E20*I20</f>
        <v>1.5003</v>
      </c>
    </row>
    <row r="21" spans="2:11" x14ac:dyDescent="0.45">
      <c r="B21" s="41">
        <v>2</v>
      </c>
      <c r="C21" s="41">
        <v>1</v>
      </c>
      <c r="D21" s="51" t="s">
        <v>230</v>
      </c>
      <c r="E21" s="41">
        <v>4.5</v>
      </c>
      <c r="F21" s="52" t="s">
        <v>154</v>
      </c>
      <c r="G21" s="47" t="s">
        <v>158</v>
      </c>
      <c r="H21" s="47" t="s">
        <v>159</v>
      </c>
      <c r="I21" s="53">
        <v>0.33329999999999999</v>
      </c>
      <c r="J21" s="28">
        <f>E21*I21</f>
        <v>1.4998499999999999</v>
      </c>
    </row>
    <row r="22" spans="2:11" x14ac:dyDescent="0.45">
      <c r="B22" s="41">
        <v>2</v>
      </c>
      <c r="C22" s="41">
        <v>1</v>
      </c>
      <c r="D22" s="51" t="s">
        <v>230</v>
      </c>
      <c r="E22" s="41">
        <v>4.5</v>
      </c>
      <c r="F22" s="52" t="s">
        <v>154</v>
      </c>
      <c r="G22" s="47" t="s">
        <v>144</v>
      </c>
      <c r="H22" s="47" t="s">
        <v>145</v>
      </c>
      <c r="I22" s="53">
        <v>0.33329999999999999</v>
      </c>
      <c r="J22" s="28">
        <f>E22*I22</f>
        <v>1.4998499999999999</v>
      </c>
    </row>
    <row r="23" spans="2:11" x14ac:dyDescent="0.45">
      <c r="B23" s="41">
        <v>2</v>
      </c>
      <c r="C23" s="41">
        <v>1</v>
      </c>
      <c r="D23" s="54" t="s">
        <v>31</v>
      </c>
      <c r="E23" s="41">
        <v>6</v>
      </c>
      <c r="F23" s="52" t="s">
        <v>154</v>
      </c>
      <c r="G23" s="47" t="s">
        <v>139</v>
      </c>
      <c r="H23" s="47" t="s">
        <v>140</v>
      </c>
      <c r="I23" s="53">
        <v>1</v>
      </c>
      <c r="J23" s="28">
        <f t="shared" si="0"/>
        <v>6</v>
      </c>
    </row>
    <row r="24" spans="2:11" x14ac:dyDescent="0.45">
      <c r="B24" s="41">
        <v>2</v>
      </c>
      <c r="C24" s="41">
        <v>1</v>
      </c>
      <c r="D24" s="54" t="s">
        <v>162</v>
      </c>
      <c r="E24" s="41">
        <v>4.5</v>
      </c>
      <c r="F24" s="52" t="s">
        <v>154</v>
      </c>
      <c r="G24" s="47" t="s">
        <v>163</v>
      </c>
      <c r="H24" s="47" t="s">
        <v>164</v>
      </c>
      <c r="I24" s="53">
        <v>1</v>
      </c>
      <c r="J24" s="28">
        <f t="shared" si="0"/>
        <v>4.5</v>
      </c>
    </row>
    <row r="25" spans="2:11" x14ac:dyDescent="0.45">
      <c r="B25" s="41">
        <v>2</v>
      </c>
      <c r="C25" s="41">
        <v>1</v>
      </c>
      <c r="D25" s="76" t="s">
        <v>248</v>
      </c>
      <c r="E25" s="41">
        <v>3</v>
      </c>
      <c r="F25" s="52" t="s">
        <v>154</v>
      </c>
      <c r="G25" s="77" t="s">
        <v>158</v>
      </c>
      <c r="H25" s="77" t="s">
        <v>159</v>
      </c>
      <c r="I25" s="78">
        <v>1</v>
      </c>
      <c r="J25" s="28">
        <f t="shared" si="0"/>
        <v>3</v>
      </c>
    </row>
    <row r="26" spans="2:11" x14ac:dyDescent="0.45">
      <c r="B26" s="41">
        <v>2</v>
      </c>
      <c r="C26" s="41">
        <v>1</v>
      </c>
      <c r="D26" s="54" t="s">
        <v>167</v>
      </c>
      <c r="E26" s="41">
        <v>4</v>
      </c>
      <c r="F26" s="52" t="s">
        <v>154</v>
      </c>
      <c r="G26" s="47" t="s">
        <v>144</v>
      </c>
      <c r="H26" s="47" t="s">
        <v>145</v>
      </c>
      <c r="I26" s="53">
        <v>0.5</v>
      </c>
      <c r="J26" s="28">
        <f>E26*I26</f>
        <v>2</v>
      </c>
    </row>
    <row r="27" spans="2:11" x14ac:dyDescent="0.45">
      <c r="B27" s="41">
        <v>2</v>
      </c>
      <c r="C27" s="41">
        <v>1</v>
      </c>
      <c r="D27" s="54" t="s">
        <v>167</v>
      </c>
      <c r="E27" s="41">
        <v>4</v>
      </c>
      <c r="F27" s="52" t="s">
        <v>154</v>
      </c>
      <c r="G27" s="47" t="s">
        <v>144</v>
      </c>
      <c r="H27" s="47" t="s">
        <v>200</v>
      </c>
      <c r="I27" s="53">
        <v>0.5</v>
      </c>
      <c r="J27" s="28">
        <f>E27*I27</f>
        <v>2</v>
      </c>
    </row>
    <row r="28" spans="2:11" x14ac:dyDescent="0.45">
      <c r="B28" s="41">
        <v>2</v>
      </c>
      <c r="C28" s="41">
        <v>2</v>
      </c>
      <c r="D28" s="54" t="s">
        <v>156</v>
      </c>
      <c r="E28" s="41">
        <v>4.5</v>
      </c>
      <c r="F28" s="52" t="s">
        <v>154</v>
      </c>
      <c r="G28" s="47" t="s">
        <v>139</v>
      </c>
      <c r="H28" s="47" t="s">
        <v>141</v>
      </c>
      <c r="I28" s="53">
        <v>1</v>
      </c>
      <c r="J28" s="28">
        <f>E28*I28</f>
        <v>4.5</v>
      </c>
    </row>
    <row r="29" spans="2:11" x14ac:dyDescent="0.45">
      <c r="B29" s="41">
        <v>2</v>
      </c>
      <c r="C29" s="41">
        <v>2</v>
      </c>
      <c r="D29" s="54" t="s">
        <v>157</v>
      </c>
      <c r="E29" s="41">
        <v>6</v>
      </c>
      <c r="F29" s="52" t="s">
        <v>154</v>
      </c>
      <c r="G29" s="47" t="s">
        <v>158</v>
      </c>
      <c r="H29" s="47" t="s">
        <v>159</v>
      </c>
      <c r="I29" s="53">
        <v>0.83330000000000004</v>
      </c>
      <c r="J29" s="28">
        <f t="shared" si="0"/>
        <v>4.9998000000000005</v>
      </c>
    </row>
    <row r="30" spans="2:11" x14ac:dyDescent="0.45">
      <c r="B30" s="41">
        <v>2</v>
      </c>
      <c r="C30" s="41">
        <v>2</v>
      </c>
      <c r="D30" s="54" t="s">
        <v>157</v>
      </c>
      <c r="E30" s="41">
        <v>6</v>
      </c>
      <c r="F30" s="52" t="s">
        <v>154</v>
      </c>
      <c r="G30" s="47" t="s">
        <v>160</v>
      </c>
      <c r="H30" s="47" t="s">
        <v>161</v>
      </c>
      <c r="I30" s="53">
        <v>0.16669999999999999</v>
      </c>
      <c r="J30" s="28">
        <f t="shared" si="0"/>
        <v>1.0002</v>
      </c>
    </row>
    <row r="31" spans="2:11" x14ac:dyDescent="0.45">
      <c r="B31" s="41">
        <v>2</v>
      </c>
      <c r="C31" s="41">
        <v>2</v>
      </c>
      <c r="D31" s="54" t="s">
        <v>165</v>
      </c>
      <c r="E31" s="41">
        <v>4.5</v>
      </c>
      <c r="F31" s="52" t="s">
        <v>154</v>
      </c>
      <c r="G31" s="47" t="s">
        <v>166</v>
      </c>
      <c r="H31" s="47" t="s">
        <v>164</v>
      </c>
      <c r="I31" s="53">
        <v>1</v>
      </c>
      <c r="J31" s="28">
        <f t="shared" si="0"/>
        <v>4.5</v>
      </c>
    </row>
    <row r="32" spans="2:11" x14ac:dyDescent="0.45">
      <c r="B32" s="41">
        <v>2</v>
      </c>
      <c r="C32" s="41">
        <v>2</v>
      </c>
      <c r="D32" s="54" t="s">
        <v>168</v>
      </c>
      <c r="E32" s="41">
        <v>6</v>
      </c>
      <c r="F32" s="52" t="s">
        <v>154</v>
      </c>
      <c r="G32" s="47" t="s">
        <v>151</v>
      </c>
      <c r="H32" s="47" t="s">
        <v>152</v>
      </c>
      <c r="I32" s="53">
        <v>1</v>
      </c>
      <c r="J32" s="28">
        <f t="shared" si="0"/>
        <v>6</v>
      </c>
    </row>
    <row r="33" spans="2:11" x14ac:dyDescent="0.45">
      <c r="B33" s="41">
        <v>2</v>
      </c>
      <c r="C33" s="41">
        <v>1</v>
      </c>
      <c r="D33" s="54" t="s">
        <v>169</v>
      </c>
      <c r="E33" s="41">
        <v>3</v>
      </c>
      <c r="F33" s="52" t="s">
        <v>154</v>
      </c>
      <c r="G33" s="47" t="s">
        <v>170</v>
      </c>
      <c r="H33" s="47" t="s">
        <v>170</v>
      </c>
      <c r="I33" s="53">
        <v>1</v>
      </c>
      <c r="J33" s="28">
        <f t="shared" si="0"/>
        <v>3</v>
      </c>
    </row>
    <row r="34" spans="2:11" x14ac:dyDescent="0.45">
      <c r="B34" s="41">
        <v>2</v>
      </c>
      <c r="C34" s="41">
        <v>2</v>
      </c>
      <c r="D34" s="54" t="s">
        <v>38</v>
      </c>
      <c r="E34" s="41">
        <v>5</v>
      </c>
      <c r="F34" s="52" t="s">
        <v>154</v>
      </c>
      <c r="G34" s="47" t="s">
        <v>139</v>
      </c>
      <c r="H34" s="47" t="s">
        <v>140</v>
      </c>
      <c r="I34" s="53">
        <v>1</v>
      </c>
      <c r="J34" s="28">
        <f t="shared" si="0"/>
        <v>5</v>
      </c>
    </row>
    <row r="35" spans="2:11" x14ac:dyDescent="0.45">
      <c r="B35" s="41"/>
      <c r="C35" s="41"/>
      <c r="D35" s="51"/>
      <c r="E35" s="41"/>
      <c r="F35" s="52"/>
      <c r="G35" s="47"/>
      <c r="H35" s="47"/>
      <c r="I35" s="53"/>
      <c r="J35" s="28"/>
      <c r="K35" s="50">
        <f>SUM(J18:J34)</f>
        <v>60</v>
      </c>
    </row>
    <row r="36" spans="2:11" x14ac:dyDescent="0.45">
      <c r="B36" s="41">
        <v>3</v>
      </c>
      <c r="C36" s="41">
        <v>1</v>
      </c>
      <c r="D36" s="47" t="s">
        <v>44</v>
      </c>
      <c r="E36" s="41">
        <v>4</v>
      </c>
      <c r="F36" s="41" t="s">
        <v>154</v>
      </c>
      <c r="G36" s="47" t="s">
        <v>139</v>
      </c>
      <c r="H36" s="47" t="s">
        <v>140</v>
      </c>
      <c r="I36" s="53">
        <v>1</v>
      </c>
      <c r="J36" s="28">
        <f t="shared" si="0"/>
        <v>4</v>
      </c>
    </row>
    <row r="37" spans="2:11" x14ac:dyDescent="0.45">
      <c r="B37" s="41">
        <v>3</v>
      </c>
      <c r="C37" s="41">
        <v>1</v>
      </c>
      <c r="D37" s="54" t="s">
        <v>45</v>
      </c>
      <c r="E37" s="41">
        <v>5</v>
      </c>
      <c r="F37" s="52" t="s">
        <v>154</v>
      </c>
      <c r="G37" s="47" t="s">
        <v>151</v>
      </c>
      <c r="H37" s="47" t="s">
        <v>152</v>
      </c>
      <c r="I37" s="53">
        <v>1</v>
      </c>
      <c r="J37" s="28">
        <f t="shared" si="0"/>
        <v>5</v>
      </c>
    </row>
    <row r="38" spans="2:11" x14ac:dyDescent="0.45">
      <c r="B38" s="41">
        <v>3</v>
      </c>
      <c r="C38" s="41">
        <v>1</v>
      </c>
      <c r="D38" s="51" t="s">
        <v>171</v>
      </c>
      <c r="E38" s="41">
        <v>6</v>
      </c>
      <c r="F38" s="52" t="s">
        <v>154</v>
      </c>
      <c r="G38" s="47" t="s">
        <v>144</v>
      </c>
      <c r="H38" s="47" t="s">
        <v>145</v>
      </c>
      <c r="I38" s="53">
        <v>0.15</v>
      </c>
      <c r="J38" s="28">
        <f t="shared" si="0"/>
        <v>0.89999999999999991</v>
      </c>
    </row>
    <row r="39" spans="2:11" x14ac:dyDescent="0.45">
      <c r="B39" s="41">
        <v>3</v>
      </c>
      <c r="C39" s="41">
        <v>2</v>
      </c>
      <c r="D39" s="51" t="s">
        <v>171</v>
      </c>
      <c r="E39" s="41">
        <v>6</v>
      </c>
      <c r="F39" s="52" t="s">
        <v>154</v>
      </c>
      <c r="G39" s="47" t="s">
        <v>172</v>
      </c>
      <c r="H39" s="47" t="s">
        <v>173</v>
      </c>
      <c r="I39" s="53">
        <v>0.85</v>
      </c>
      <c r="J39" s="28">
        <f t="shared" si="0"/>
        <v>5.0999999999999996</v>
      </c>
    </row>
    <row r="40" spans="2:11" x14ac:dyDescent="0.45">
      <c r="B40" s="41">
        <v>3</v>
      </c>
      <c r="C40" s="41">
        <v>1</v>
      </c>
      <c r="D40" s="54" t="s">
        <v>47</v>
      </c>
      <c r="E40" s="41">
        <v>4</v>
      </c>
      <c r="F40" s="52" t="s">
        <v>154</v>
      </c>
      <c r="G40" s="47" t="s">
        <v>144</v>
      </c>
      <c r="H40" s="47" t="s">
        <v>145</v>
      </c>
      <c r="I40" s="53">
        <v>1</v>
      </c>
      <c r="J40" s="28">
        <f t="shared" si="0"/>
        <v>4</v>
      </c>
    </row>
    <row r="41" spans="2:11" x14ac:dyDescent="0.45">
      <c r="B41" s="41">
        <v>3</v>
      </c>
      <c r="C41" s="41">
        <v>1</v>
      </c>
      <c r="D41" s="54" t="s">
        <v>174</v>
      </c>
      <c r="E41" s="41">
        <v>6</v>
      </c>
      <c r="F41" s="52" t="s">
        <v>154</v>
      </c>
      <c r="G41" s="47" t="s">
        <v>158</v>
      </c>
      <c r="H41" s="47" t="s">
        <v>159</v>
      </c>
      <c r="I41" s="53">
        <v>1</v>
      </c>
      <c r="J41" s="28">
        <f t="shared" si="0"/>
        <v>6</v>
      </c>
    </row>
    <row r="42" spans="2:11" x14ac:dyDescent="0.45">
      <c r="B42" s="41">
        <v>3</v>
      </c>
      <c r="C42" s="41">
        <v>1</v>
      </c>
      <c r="D42" s="51" t="s">
        <v>175</v>
      </c>
      <c r="E42" s="41">
        <v>6</v>
      </c>
      <c r="F42" s="52" t="s">
        <v>154</v>
      </c>
      <c r="G42" s="47" t="s">
        <v>142</v>
      </c>
      <c r="H42" s="47" t="s">
        <v>142</v>
      </c>
      <c r="I42" s="53">
        <v>0.5</v>
      </c>
      <c r="J42" s="28">
        <f t="shared" si="0"/>
        <v>3</v>
      </c>
    </row>
    <row r="43" spans="2:11" x14ac:dyDescent="0.45">
      <c r="B43" s="41">
        <v>3</v>
      </c>
      <c r="C43" s="41">
        <v>1</v>
      </c>
      <c r="D43" s="51" t="s">
        <v>175</v>
      </c>
      <c r="E43" s="41">
        <v>6</v>
      </c>
      <c r="F43" s="52" t="s">
        <v>154</v>
      </c>
      <c r="G43" s="47" t="s">
        <v>139</v>
      </c>
      <c r="H43" s="47" t="s">
        <v>141</v>
      </c>
      <c r="I43" s="53">
        <v>0.5</v>
      </c>
      <c r="J43" s="28">
        <f t="shared" si="0"/>
        <v>3</v>
      </c>
    </row>
    <row r="44" spans="2:11" x14ac:dyDescent="0.45">
      <c r="B44" s="41">
        <v>3</v>
      </c>
      <c r="C44" s="41">
        <v>2</v>
      </c>
      <c r="D44" s="54" t="s">
        <v>49</v>
      </c>
      <c r="E44" s="41">
        <v>5</v>
      </c>
      <c r="F44" s="52" t="s">
        <v>154</v>
      </c>
      <c r="G44" s="47" t="s">
        <v>144</v>
      </c>
      <c r="H44" s="47" t="s">
        <v>145</v>
      </c>
      <c r="I44" s="53">
        <v>1</v>
      </c>
      <c r="J44" s="28">
        <f t="shared" si="0"/>
        <v>5</v>
      </c>
    </row>
    <row r="45" spans="2:11" x14ac:dyDescent="0.45">
      <c r="B45" s="41">
        <v>3</v>
      </c>
      <c r="C45" s="41">
        <v>2</v>
      </c>
      <c r="D45" s="51" t="s">
        <v>51</v>
      </c>
      <c r="E45" s="41">
        <v>6</v>
      </c>
      <c r="F45" s="52" t="s">
        <v>154</v>
      </c>
      <c r="G45" s="47" t="s">
        <v>176</v>
      </c>
      <c r="H45" s="47" t="s">
        <v>177</v>
      </c>
      <c r="I45" s="53">
        <v>0.33329999999999999</v>
      </c>
      <c r="J45" s="28">
        <f t="shared" si="0"/>
        <v>1.9998</v>
      </c>
    </row>
    <row r="46" spans="2:11" x14ac:dyDescent="0.45">
      <c r="B46" s="41">
        <v>3</v>
      </c>
      <c r="C46" s="41">
        <v>2</v>
      </c>
      <c r="D46" s="51" t="s">
        <v>51</v>
      </c>
      <c r="E46" s="41">
        <v>6</v>
      </c>
      <c r="F46" s="52" t="s">
        <v>154</v>
      </c>
      <c r="G46" s="47" t="s">
        <v>163</v>
      </c>
      <c r="H46" s="47" t="s">
        <v>178</v>
      </c>
      <c r="I46" s="53">
        <v>0.33329999999999999</v>
      </c>
      <c r="J46" s="28">
        <f t="shared" si="0"/>
        <v>1.9998</v>
      </c>
    </row>
    <row r="47" spans="2:11" x14ac:dyDescent="0.45">
      <c r="B47" s="41">
        <v>3</v>
      </c>
      <c r="C47" s="41">
        <v>2</v>
      </c>
      <c r="D47" s="51" t="s">
        <v>51</v>
      </c>
      <c r="E47" s="41">
        <v>6</v>
      </c>
      <c r="F47" s="52" t="s">
        <v>154</v>
      </c>
      <c r="G47" s="47" t="s">
        <v>158</v>
      </c>
      <c r="H47" s="47" t="s">
        <v>159</v>
      </c>
      <c r="I47" s="53">
        <v>0.33339999999999997</v>
      </c>
      <c r="J47" s="28">
        <f t="shared" si="0"/>
        <v>2.0004</v>
      </c>
    </row>
    <row r="48" spans="2:11" x14ac:dyDescent="0.45">
      <c r="B48" s="41">
        <v>3</v>
      </c>
      <c r="C48" s="41">
        <v>1</v>
      </c>
      <c r="D48" s="54" t="s">
        <v>179</v>
      </c>
      <c r="E48" s="41">
        <v>5</v>
      </c>
      <c r="F48" s="52" t="s">
        <v>154</v>
      </c>
      <c r="G48" s="47" t="s">
        <v>151</v>
      </c>
      <c r="H48" s="47" t="s">
        <v>152</v>
      </c>
      <c r="I48" s="53">
        <v>1</v>
      </c>
      <c r="J48" s="28">
        <f t="shared" si="0"/>
        <v>5</v>
      </c>
    </row>
    <row r="49" spans="2:11" x14ac:dyDescent="0.45">
      <c r="B49" s="41">
        <v>3</v>
      </c>
      <c r="C49" s="41">
        <v>2</v>
      </c>
      <c r="D49" s="54" t="s">
        <v>180</v>
      </c>
      <c r="E49" s="41">
        <v>4.5</v>
      </c>
      <c r="F49" s="52" t="s">
        <v>154</v>
      </c>
      <c r="G49" s="47" t="s">
        <v>144</v>
      </c>
      <c r="H49" s="47" t="s">
        <v>145</v>
      </c>
      <c r="I49" s="53">
        <v>1</v>
      </c>
      <c r="J49" s="28">
        <f t="shared" si="0"/>
        <v>4.5</v>
      </c>
    </row>
    <row r="50" spans="2:11" x14ac:dyDescent="0.45">
      <c r="B50" s="41">
        <v>3</v>
      </c>
      <c r="C50" s="41">
        <v>2</v>
      </c>
      <c r="D50" s="54" t="s">
        <v>181</v>
      </c>
      <c r="E50" s="41">
        <v>4.5</v>
      </c>
      <c r="F50" s="52" t="s">
        <v>154</v>
      </c>
      <c r="G50" s="47" t="s">
        <v>182</v>
      </c>
      <c r="H50" s="47" t="s">
        <v>182</v>
      </c>
      <c r="I50" s="53">
        <v>1</v>
      </c>
      <c r="J50" s="28">
        <f t="shared" si="0"/>
        <v>4.5</v>
      </c>
    </row>
    <row r="51" spans="2:11" x14ac:dyDescent="0.45">
      <c r="B51" s="41">
        <v>3</v>
      </c>
      <c r="C51" s="41">
        <v>2</v>
      </c>
      <c r="D51" s="76" t="s">
        <v>249</v>
      </c>
      <c r="E51" s="41">
        <v>4</v>
      </c>
      <c r="F51" s="52" t="s">
        <v>154</v>
      </c>
      <c r="G51" s="77" t="s">
        <v>139</v>
      </c>
      <c r="H51" s="77" t="s">
        <v>140</v>
      </c>
      <c r="I51" s="78">
        <v>1</v>
      </c>
      <c r="J51" s="28">
        <f t="shared" si="0"/>
        <v>4</v>
      </c>
    </row>
    <row r="52" spans="2:11" x14ac:dyDescent="0.45">
      <c r="B52" s="41"/>
      <c r="C52" s="41"/>
      <c r="D52" s="54"/>
      <c r="E52" s="41"/>
      <c r="F52" s="52"/>
      <c r="G52" s="47"/>
      <c r="H52" s="47"/>
      <c r="I52" s="53"/>
      <c r="J52" s="28"/>
      <c r="K52" s="50">
        <f>SUM(J36:J51)</f>
        <v>60</v>
      </c>
    </row>
    <row r="53" spans="2:11" x14ac:dyDescent="0.45">
      <c r="B53" s="41">
        <v>4</v>
      </c>
      <c r="C53" s="41" t="s">
        <v>131</v>
      </c>
      <c r="D53" s="54" t="s">
        <v>58</v>
      </c>
      <c r="E53" s="41">
        <v>9</v>
      </c>
      <c r="F53" s="52" t="s">
        <v>154</v>
      </c>
      <c r="G53" s="47"/>
      <c r="H53" s="47"/>
      <c r="I53" s="53"/>
      <c r="J53" s="28">
        <v>9</v>
      </c>
    </row>
    <row r="54" spans="2:11" x14ac:dyDescent="0.45">
      <c r="B54" s="41">
        <v>4</v>
      </c>
      <c r="C54" s="41">
        <v>1</v>
      </c>
      <c r="D54" s="51" t="s">
        <v>215</v>
      </c>
      <c r="E54" s="41">
        <v>6</v>
      </c>
      <c r="F54" s="52" t="s">
        <v>154</v>
      </c>
      <c r="G54" s="47" t="s">
        <v>183</v>
      </c>
      <c r="H54" s="47" t="s">
        <v>142</v>
      </c>
      <c r="I54" s="53">
        <v>0.5</v>
      </c>
      <c r="J54" s="28">
        <f t="shared" si="0"/>
        <v>3</v>
      </c>
    </row>
    <row r="55" spans="2:11" x14ac:dyDescent="0.45">
      <c r="B55" s="41">
        <v>4</v>
      </c>
      <c r="C55" s="41">
        <v>1</v>
      </c>
      <c r="D55" s="51" t="s">
        <v>215</v>
      </c>
      <c r="E55" s="41">
        <v>6</v>
      </c>
      <c r="F55" s="52" t="s">
        <v>154</v>
      </c>
      <c r="G55" s="47" t="s">
        <v>139</v>
      </c>
      <c r="H55" s="47" t="s">
        <v>140</v>
      </c>
      <c r="I55" s="53">
        <v>0.5</v>
      </c>
      <c r="J55" s="28">
        <f t="shared" si="0"/>
        <v>3</v>
      </c>
    </row>
    <row r="56" spans="2:11" x14ac:dyDescent="0.45">
      <c r="B56" s="41">
        <v>4</v>
      </c>
      <c r="C56" s="41">
        <v>1</v>
      </c>
      <c r="D56" s="54" t="s">
        <v>219</v>
      </c>
      <c r="E56" s="41">
        <v>5</v>
      </c>
      <c r="F56" s="52" t="s">
        <v>154</v>
      </c>
      <c r="G56" s="47" t="s">
        <v>139</v>
      </c>
      <c r="H56" s="47" t="s">
        <v>140</v>
      </c>
      <c r="I56" s="53">
        <v>0.4</v>
      </c>
      <c r="J56" s="28">
        <f t="shared" si="0"/>
        <v>2</v>
      </c>
    </row>
    <row r="57" spans="2:11" x14ac:dyDescent="0.45">
      <c r="B57" s="41">
        <v>4</v>
      </c>
      <c r="C57" s="41">
        <v>1</v>
      </c>
      <c r="D57" s="54" t="s">
        <v>219</v>
      </c>
      <c r="E57" s="41">
        <v>5</v>
      </c>
      <c r="F57" s="52" t="s">
        <v>154</v>
      </c>
      <c r="G57" s="47" t="s">
        <v>158</v>
      </c>
      <c r="H57" s="47" t="s">
        <v>159</v>
      </c>
      <c r="I57" s="53">
        <v>0.4</v>
      </c>
      <c r="J57" s="28">
        <f t="shared" si="0"/>
        <v>2</v>
      </c>
    </row>
    <row r="58" spans="2:11" x14ac:dyDescent="0.45">
      <c r="B58" s="41">
        <v>4</v>
      </c>
      <c r="C58" s="41">
        <v>1</v>
      </c>
      <c r="D58" s="54" t="s">
        <v>219</v>
      </c>
      <c r="E58" s="41">
        <v>5</v>
      </c>
      <c r="F58" s="52" t="s">
        <v>154</v>
      </c>
      <c r="G58" s="47" t="s">
        <v>151</v>
      </c>
      <c r="H58" s="47" t="s">
        <v>152</v>
      </c>
      <c r="I58" s="53">
        <v>0.2</v>
      </c>
      <c r="J58" s="28">
        <f t="shared" si="0"/>
        <v>1</v>
      </c>
    </row>
    <row r="59" spans="2:11" x14ac:dyDescent="0.45">
      <c r="B59" s="41">
        <v>4</v>
      </c>
      <c r="C59" s="41">
        <v>1</v>
      </c>
      <c r="D59" s="54" t="s">
        <v>221</v>
      </c>
      <c r="E59" s="41">
        <v>3</v>
      </c>
      <c r="F59" s="52" t="s">
        <v>154</v>
      </c>
      <c r="G59" s="47" t="s">
        <v>186</v>
      </c>
      <c r="H59" s="47" t="s">
        <v>186</v>
      </c>
      <c r="I59" s="53">
        <v>1</v>
      </c>
      <c r="J59" s="28">
        <f t="shared" si="0"/>
        <v>3</v>
      </c>
    </row>
    <row r="60" spans="2:11" x14ac:dyDescent="0.45">
      <c r="B60" s="41">
        <v>4</v>
      </c>
      <c r="C60" s="41">
        <v>2</v>
      </c>
      <c r="D60" s="76" t="s">
        <v>250</v>
      </c>
      <c r="E60" s="41">
        <v>3</v>
      </c>
      <c r="F60" s="52" t="s">
        <v>154</v>
      </c>
      <c r="G60" s="77" t="s">
        <v>139</v>
      </c>
      <c r="H60" s="77" t="s">
        <v>140</v>
      </c>
      <c r="I60" s="78">
        <v>0.5</v>
      </c>
      <c r="J60" s="28">
        <f t="shared" si="0"/>
        <v>1.5</v>
      </c>
    </row>
    <row r="61" spans="2:11" x14ac:dyDescent="0.45">
      <c r="B61" s="41">
        <v>4</v>
      </c>
      <c r="C61" s="41">
        <v>2</v>
      </c>
      <c r="D61" s="76" t="s">
        <v>250</v>
      </c>
      <c r="E61" s="41">
        <v>3</v>
      </c>
      <c r="F61" s="52" t="s">
        <v>154</v>
      </c>
      <c r="G61" s="77" t="s">
        <v>158</v>
      </c>
      <c r="H61" s="77" t="s">
        <v>159</v>
      </c>
      <c r="I61" s="78">
        <v>0.5</v>
      </c>
      <c r="J61" s="28">
        <f t="shared" si="0"/>
        <v>1.5</v>
      </c>
    </row>
    <row r="62" spans="2:11" x14ac:dyDescent="0.45">
      <c r="B62" s="41">
        <v>4</v>
      </c>
      <c r="C62" s="41">
        <v>2</v>
      </c>
      <c r="D62" s="54" t="s">
        <v>220</v>
      </c>
      <c r="E62" s="41">
        <v>6</v>
      </c>
      <c r="F62" s="52" t="s">
        <v>154</v>
      </c>
      <c r="G62" s="47" t="s">
        <v>139</v>
      </c>
      <c r="H62" s="47" t="s">
        <v>140</v>
      </c>
      <c r="I62" s="53">
        <v>0.25</v>
      </c>
      <c r="J62" s="28">
        <f t="shared" si="0"/>
        <v>1.5</v>
      </c>
    </row>
    <row r="63" spans="2:11" x14ac:dyDescent="0.45">
      <c r="B63" s="41">
        <v>4</v>
      </c>
      <c r="C63" s="41">
        <v>2</v>
      </c>
      <c r="D63" s="54" t="s">
        <v>220</v>
      </c>
      <c r="E63" s="41">
        <v>6</v>
      </c>
      <c r="F63" s="52" t="s">
        <v>154</v>
      </c>
      <c r="G63" s="47" t="s">
        <v>134</v>
      </c>
      <c r="H63" s="47" t="s">
        <v>135</v>
      </c>
      <c r="I63" s="53">
        <v>0.25</v>
      </c>
      <c r="J63" s="28">
        <f t="shared" si="0"/>
        <v>1.5</v>
      </c>
    </row>
    <row r="64" spans="2:11" x14ac:dyDescent="0.45">
      <c r="B64" s="41">
        <v>4</v>
      </c>
      <c r="C64" s="41">
        <v>2</v>
      </c>
      <c r="D64" s="54" t="s">
        <v>220</v>
      </c>
      <c r="E64" s="41">
        <v>6</v>
      </c>
      <c r="F64" s="52" t="s">
        <v>154</v>
      </c>
      <c r="G64" s="47" t="s">
        <v>202</v>
      </c>
      <c r="H64" s="47" t="s">
        <v>203</v>
      </c>
      <c r="I64" s="53">
        <v>0.25</v>
      </c>
      <c r="J64" s="28">
        <f t="shared" si="0"/>
        <v>1.5</v>
      </c>
    </row>
    <row r="65" spans="2:10" x14ac:dyDescent="0.45">
      <c r="B65" s="41">
        <v>4</v>
      </c>
      <c r="C65" s="41">
        <v>2</v>
      </c>
      <c r="D65" s="54" t="s">
        <v>220</v>
      </c>
      <c r="E65" s="41">
        <v>6</v>
      </c>
      <c r="F65" s="52" t="s">
        <v>154</v>
      </c>
      <c r="G65" s="47" t="s">
        <v>144</v>
      </c>
      <c r="H65" s="47" t="s">
        <v>145</v>
      </c>
      <c r="I65" s="53">
        <v>0.25</v>
      </c>
      <c r="J65" s="28">
        <f t="shared" si="0"/>
        <v>1.5</v>
      </c>
    </row>
    <row r="66" spans="2:10" x14ac:dyDescent="0.45">
      <c r="B66" s="41">
        <v>4</v>
      </c>
      <c r="C66" s="41">
        <v>2</v>
      </c>
      <c r="D66" s="51" t="s">
        <v>218</v>
      </c>
      <c r="E66" s="41">
        <v>6</v>
      </c>
      <c r="F66" s="52" t="s">
        <v>154</v>
      </c>
      <c r="G66" s="47" t="s">
        <v>144</v>
      </c>
      <c r="H66" s="47" t="s">
        <v>145</v>
      </c>
      <c r="I66" s="53">
        <v>0.33339999999999997</v>
      </c>
      <c r="J66" s="28">
        <f t="shared" si="0"/>
        <v>2.0004</v>
      </c>
    </row>
    <row r="67" spans="2:10" x14ac:dyDescent="0.45">
      <c r="B67" s="41">
        <v>4</v>
      </c>
      <c r="C67" s="41">
        <v>2</v>
      </c>
      <c r="D67" s="51" t="s">
        <v>218</v>
      </c>
      <c r="E67" s="41">
        <v>6</v>
      </c>
      <c r="F67" s="52" t="s">
        <v>154</v>
      </c>
      <c r="G67" s="47" t="s">
        <v>158</v>
      </c>
      <c r="H67" s="47" t="s">
        <v>159</v>
      </c>
      <c r="I67" s="53">
        <v>0.33329999999999999</v>
      </c>
      <c r="J67" s="28">
        <f t="shared" si="0"/>
        <v>1.9998</v>
      </c>
    </row>
    <row r="68" spans="2:10" x14ac:dyDescent="0.45">
      <c r="B68" s="41">
        <v>4</v>
      </c>
      <c r="C68" s="41">
        <v>2</v>
      </c>
      <c r="D68" s="51" t="s">
        <v>218</v>
      </c>
      <c r="E68" s="41">
        <v>6</v>
      </c>
      <c r="F68" s="52" t="s">
        <v>154</v>
      </c>
      <c r="G68" s="47" t="s">
        <v>139</v>
      </c>
      <c r="H68" s="47" t="s">
        <v>140</v>
      </c>
      <c r="I68" s="53">
        <v>0.33329999999999999</v>
      </c>
      <c r="J68" s="28">
        <f t="shared" si="0"/>
        <v>1.9998</v>
      </c>
    </row>
    <row r="69" spans="2:10" x14ac:dyDescent="0.45">
      <c r="B69" s="41">
        <v>4</v>
      </c>
      <c r="C69" s="41">
        <v>2</v>
      </c>
      <c r="D69" s="51" t="s">
        <v>185</v>
      </c>
      <c r="E69" s="41">
        <v>6</v>
      </c>
      <c r="F69" s="52" t="s">
        <v>154</v>
      </c>
      <c r="G69" s="47" t="s">
        <v>144</v>
      </c>
      <c r="H69" s="47" t="s">
        <v>145</v>
      </c>
      <c r="I69" s="53">
        <v>0.191</v>
      </c>
      <c r="J69" s="28">
        <f t="shared" si="0"/>
        <v>1.1459999999999999</v>
      </c>
    </row>
    <row r="70" spans="2:10" x14ac:dyDescent="0.45">
      <c r="B70" s="41">
        <v>4</v>
      </c>
      <c r="C70" s="41">
        <v>2</v>
      </c>
      <c r="D70" s="51" t="s">
        <v>185</v>
      </c>
      <c r="E70" s="41">
        <v>6</v>
      </c>
      <c r="F70" s="52" t="s">
        <v>154</v>
      </c>
      <c r="G70" s="47" t="s">
        <v>142</v>
      </c>
      <c r="H70" s="47" t="s">
        <v>142</v>
      </c>
      <c r="I70" s="53">
        <v>7.4999999999999997E-2</v>
      </c>
      <c r="J70" s="28">
        <f t="shared" si="0"/>
        <v>0.44999999999999996</v>
      </c>
    </row>
    <row r="71" spans="2:10" x14ac:dyDescent="0.45">
      <c r="B71" s="41">
        <v>4</v>
      </c>
      <c r="C71" s="41">
        <v>2</v>
      </c>
      <c r="D71" s="51" t="s">
        <v>185</v>
      </c>
      <c r="E71" s="41">
        <v>6</v>
      </c>
      <c r="F71" s="52" t="s">
        <v>154</v>
      </c>
      <c r="G71" s="47" t="s">
        <v>158</v>
      </c>
      <c r="H71" s="47" t="s">
        <v>159</v>
      </c>
      <c r="I71" s="53">
        <v>7.2999999999999995E-2</v>
      </c>
      <c r="J71" s="28">
        <f t="shared" si="0"/>
        <v>0.43799999999999994</v>
      </c>
    </row>
    <row r="72" spans="2:10" x14ac:dyDescent="0.45">
      <c r="B72" s="41">
        <v>4</v>
      </c>
      <c r="C72" s="41">
        <v>2</v>
      </c>
      <c r="D72" s="51" t="s">
        <v>185</v>
      </c>
      <c r="E72" s="41">
        <v>6</v>
      </c>
      <c r="F72" s="52" t="s">
        <v>154</v>
      </c>
      <c r="G72" s="47" t="s">
        <v>191</v>
      </c>
      <c r="H72" s="47" t="s">
        <v>192</v>
      </c>
      <c r="I72" s="53">
        <v>1.6E-2</v>
      </c>
      <c r="J72" s="28">
        <f>E72*I72</f>
        <v>9.6000000000000002E-2</v>
      </c>
    </row>
    <row r="73" spans="2:10" x14ac:dyDescent="0.45">
      <c r="B73" s="41">
        <v>4</v>
      </c>
      <c r="C73" s="41">
        <v>2</v>
      </c>
      <c r="D73" s="51" t="s">
        <v>185</v>
      </c>
      <c r="E73" s="41">
        <v>6</v>
      </c>
      <c r="F73" s="52" t="s">
        <v>154</v>
      </c>
      <c r="G73" s="47" t="s">
        <v>172</v>
      </c>
      <c r="H73" s="47" t="s">
        <v>173</v>
      </c>
      <c r="I73" s="53">
        <v>1.7999999999999999E-2</v>
      </c>
      <c r="J73" s="28">
        <f t="shared" ref="J73:J101" si="1">E73*I73</f>
        <v>0.10799999999999998</v>
      </c>
    </row>
    <row r="74" spans="2:10" x14ac:dyDescent="0.45">
      <c r="B74" s="41">
        <v>4</v>
      </c>
      <c r="C74" s="41">
        <v>2</v>
      </c>
      <c r="D74" s="51" t="s">
        <v>185</v>
      </c>
      <c r="E74" s="41">
        <v>6</v>
      </c>
      <c r="F74" s="52" t="s">
        <v>154</v>
      </c>
      <c r="G74" s="47" t="s">
        <v>134</v>
      </c>
      <c r="H74" s="47" t="s">
        <v>135</v>
      </c>
      <c r="I74" s="53">
        <v>3.6999999999999998E-2</v>
      </c>
      <c r="J74" s="28">
        <f t="shared" si="1"/>
        <v>0.22199999999999998</v>
      </c>
    </row>
    <row r="75" spans="2:10" x14ac:dyDescent="0.45">
      <c r="B75" s="41">
        <v>4</v>
      </c>
      <c r="C75" s="41">
        <v>2</v>
      </c>
      <c r="D75" s="51" t="s">
        <v>185</v>
      </c>
      <c r="E75" s="41">
        <v>6</v>
      </c>
      <c r="F75" s="52" t="s">
        <v>154</v>
      </c>
      <c r="G75" s="47" t="s">
        <v>182</v>
      </c>
      <c r="H75" s="47" t="s">
        <v>182</v>
      </c>
      <c r="I75" s="53">
        <v>2.1000000000000001E-2</v>
      </c>
      <c r="J75" s="28">
        <f t="shared" si="1"/>
        <v>0.126</v>
      </c>
    </row>
    <row r="76" spans="2:10" x14ac:dyDescent="0.45">
      <c r="B76" s="41">
        <v>4</v>
      </c>
      <c r="C76" s="41">
        <v>2</v>
      </c>
      <c r="D76" s="51" t="s">
        <v>185</v>
      </c>
      <c r="E76" s="41">
        <v>6</v>
      </c>
      <c r="F76" s="52" t="s">
        <v>154</v>
      </c>
      <c r="G76" s="47" t="s">
        <v>16</v>
      </c>
      <c r="H76" s="47" t="s">
        <v>138</v>
      </c>
      <c r="I76" s="53">
        <v>3.1E-2</v>
      </c>
      <c r="J76" s="28">
        <f t="shared" si="1"/>
        <v>0.186</v>
      </c>
    </row>
    <row r="77" spans="2:10" x14ac:dyDescent="0.45">
      <c r="B77" s="41">
        <v>4</v>
      </c>
      <c r="C77" s="41">
        <v>2</v>
      </c>
      <c r="D77" s="51" t="s">
        <v>185</v>
      </c>
      <c r="E77" s="41">
        <v>6</v>
      </c>
      <c r="F77" s="52" t="s">
        <v>154</v>
      </c>
      <c r="G77" s="47" t="s">
        <v>186</v>
      </c>
      <c r="H77" s="47" t="s">
        <v>186</v>
      </c>
      <c r="I77" s="53">
        <v>2.1000000000000001E-2</v>
      </c>
      <c r="J77" s="28">
        <f t="shared" si="1"/>
        <v>0.126</v>
      </c>
    </row>
    <row r="78" spans="2:10" x14ac:dyDescent="0.45">
      <c r="B78" s="41">
        <v>4</v>
      </c>
      <c r="C78" s="41">
        <v>2</v>
      </c>
      <c r="D78" s="51" t="s">
        <v>185</v>
      </c>
      <c r="E78" s="41">
        <v>6</v>
      </c>
      <c r="F78" s="52" t="s">
        <v>154</v>
      </c>
      <c r="G78" s="47" t="s">
        <v>170</v>
      </c>
      <c r="H78" s="47" t="s">
        <v>170</v>
      </c>
      <c r="I78" s="53">
        <v>3.6999999999999998E-2</v>
      </c>
      <c r="J78" s="28">
        <f t="shared" si="1"/>
        <v>0.22199999999999998</v>
      </c>
    </row>
    <row r="79" spans="2:10" x14ac:dyDescent="0.45">
      <c r="B79" s="41">
        <v>4</v>
      </c>
      <c r="C79" s="41">
        <v>2</v>
      </c>
      <c r="D79" s="51" t="s">
        <v>185</v>
      </c>
      <c r="E79" s="41">
        <v>6</v>
      </c>
      <c r="F79" s="52" t="s">
        <v>154</v>
      </c>
      <c r="G79" s="47" t="s">
        <v>160</v>
      </c>
      <c r="H79" s="47" t="s">
        <v>161</v>
      </c>
      <c r="I79" s="53">
        <v>3.1E-2</v>
      </c>
      <c r="J79" s="28">
        <f t="shared" si="1"/>
        <v>0.186</v>
      </c>
    </row>
    <row r="80" spans="2:10" x14ac:dyDescent="0.45">
      <c r="B80" s="41">
        <v>4</v>
      </c>
      <c r="C80" s="41">
        <v>2</v>
      </c>
      <c r="D80" s="51" t="s">
        <v>185</v>
      </c>
      <c r="E80" s="41">
        <v>6</v>
      </c>
      <c r="F80" s="52" t="s">
        <v>154</v>
      </c>
      <c r="G80" s="47" t="s">
        <v>188</v>
      </c>
      <c r="H80" s="47" t="s">
        <v>188</v>
      </c>
      <c r="I80" s="53">
        <v>0.02</v>
      </c>
      <c r="J80" s="28">
        <f t="shared" si="1"/>
        <v>0.12</v>
      </c>
    </row>
    <row r="81" spans="2:11" x14ac:dyDescent="0.45">
      <c r="B81" s="41">
        <v>4</v>
      </c>
      <c r="C81" s="41">
        <v>2</v>
      </c>
      <c r="D81" s="51" t="s">
        <v>185</v>
      </c>
      <c r="E81" s="41">
        <v>6</v>
      </c>
      <c r="F81" s="52" t="s">
        <v>154</v>
      </c>
      <c r="G81" s="47" t="s">
        <v>147</v>
      </c>
      <c r="H81" s="47" t="s">
        <v>148</v>
      </c>
      <c r="I81" s="53">
        <v>3.9E-2</v>
      </c>
      <c r="J81" s="28">
        <f t="shared" si="1"/>
        <v>0.23399999999999999</v>
      </c>
    </row>
    <row r="82" spans="2:11" x14ac:dyDescent="0.45">
      <c r="B82" s="41">
        <v>4</v>
      </c>
      <c r="C82" s="41">
        <v>2</v>
      </c>
      <c r="D82" s="51" t="s">
        <v>185</v>
      </c>
      <c r="E82" s="41">
        <v>6</v>
      </c>
      <c r="F82" s="52" t="s">
        <v>154</v>
      </c>
      <c r="G82" s="47" t="s">
        <v>176</v>
      </c>
      <c r="H82" s="47" t="s">
        <v>177</v>
      </c>
      <c r="I82" s="53">
        <v>3.4000000000000002E-2</v>
      </c>
      <c r="J82" s="28">
        <f t="shared" si="1"/>
        <v>0.20400000000000001</v>
      </c>
    </row>
    <row r="83" spans="2:11" x14ac:dyDescent="0.45">
      <c r="B83" s="41">
        <v>4</v>
      </c>
      <c r="C83" s="41">
        <v>2</v>
      </c>
      <c r="D83" s="51" t="s">
        <v>185</v>
      </c>
      <c r="E83" s="41">
        <v>6</v>
      </c>
      <c r="F83" s="52" t="s">
        <v>154</v>
      </c>
      <c r="G83" s="47" t="s">
        <v>139</v>
      </c>
      <c r="H83" s="47" t="s">
        <v>140</v>
      </c>
      <c r="I83" s="53">
        <v>0.184</v>
      </c>
      <c r="J83" s="28">
        <f t="shared" si="1"/>
        <v>1.1040000000000001</v>
      </c>
    </row>
    <row r="84" spans="2:11" x14ac:dyDescent="0.45">
      <c r="B84" s="41">
        <v>4</v>
      </c>
      <c r="C84" s="41">
        <v>2</v>
      </c>
      <c r="D84" s="51" t="s">
        <v>185</v>
      </c>
      <c r="E84" s="41">
        <v>6</v>
      </c>
      <c r="F84" s="52" t="s">
        <v>154</v>
      </c>
      <c r="G84" s="47" t="s">
        <v>139</v>
      </c>
      <c r="H84" s="47" t="s">
        <v>141</v>
      </c>
      <c r="I84" s="53">
        <v>3.7999999999999999E-2</v>
      </c>
      <c r="J84" s="28">
        <f t="shared" si="1"/>
        <v>0.22799999999999998</v>
      </c>
    </row>
    <row r="85" spans="2:11" x14ac:dyDescent="0.45">
      <c r="B85" s="41">
        <v>4</v>
      </c>
      <c r="C85" s="41">
        <v>2</v>
      </c>
      <c r="D85" s="51" t="s">
        <v>185</v>
      </c>
      <c r="E85" s="41">
        <v>6</v>
      </c>
      <c r="F85" s="52" t="s">
        <v>154</v>
      </c>
      <c r="G85" s="47" t="s">
        <v>151</v>
      </c>
      <c r="H85" s="47" t="s">
        <v>152</v>
      </c>
      <c r="I85" s="53">
        <v>0.1</v>
      </c>
      <c r="J85" s="28">
        <f t="shared" si="1"/>
        <v>0.60000000000000009</v>
      </c>
    </row>
    <row r="86" spans="2:11" x14ac:dyDescent="0.45">
      <c r="B86" s="41">
        <v>4</v>
      </c>
      <c r="C86" s="41">
        <v>2</v>
      </c>
      <c r="D86" s="51" t="s">
        <v>185</v>
      </c>
      <c r="E86" s="41">
        <v>6</v>
      </c>
      <c r="F86" s="52" t="s">
        <v>154</v>
      </c>
      <c r="G86" s="47" t="s">
        <v>163</v>
      </c>
      <c r="H86" s="47" t="s">
        <v>164</v>
      </c>
      <c r="I86" s="53">
        <v>2.3E-2</v>
      </c>
      <c r="J86" s="28">
        <f t="shared" si="1"/>
        <v>0.13800000000000001</v>
      </c>
    </row>
    <row r="87" spans="2:11" x14ac:dyDescent="0.45">
      <c r="B87" s="41">
        <v>4</v>
      </c>
      <c r="C87" s="41">
        <v>2</v>
      </c>
      <c r="D87" s="51" t="s">
        <v>185</v>
      </c>
      <c r="E87" s="41">
        <v>6</v>
      </c>
      <c r="F87" s="52" t="s">
        <v>154</v>
      </c>
      <c r="G87" s="47" t="s">
        <v>163</v>
      </c>
      <c r="H87" s="47" t="s">
        <v>178</v>
      </c>
      <c r="I87" s="53">
        <v>1.0999999999999999E-2</v>
      </c>
      <c r="J87" s="28">
        <f t="shared" si="1"/>
        <v>6.6000000000000003E-2</v>
      </c>
      <c r="K87" s="26"/>
    </row>
    <row r="88" spans="2:11" x14ac:dyDescent="0.45">
      <c r="B88" s="41"/>
      <c r="C88" s="41"/>
      <c r="D88" s="51"/>
      <c r="E88" s="41"/>
      <c r="F88" s="52"/>
      <c r="G88" s="47"/>
      <c r="H88" s="47"/>
      <c r="I88" s="53"/>
      <c r="J88" s="28"/>
      <c r="K88" s="50">
        <f>SUM(J53:J87)+16</f>
        <v>60</v>
      </c>
    </row>
    <row r="89" spans="2:11" x14ac:dyDescent="0.45">
      <c r="B89" s="41">
        <v>4</v>
      </c>
      <c r="C89" s="41">
        <v>1</v>
      </c>
      <c r="D89" s="47" t="s">
        <v>193</v>
      </c>
      <c r="E89" s="41">
        <v>4</v>
      </c>
      <c r="F89" s="41" t="s">
        <v>184</v>
      </c>
      <c r="G89" s="47" t="s">
        <v>144</v>
      </c>
      <c r="H89" s="47" t="s">
        <v>145</v>
      </c>
      <c r="I89" s="53">
        <v>1</v>
      </c>
      <c r="J89" s="28">
        <f t="shared" si="1"/>
        <v>4</v>
      </c>
    </row>
    <row r="90" spans="2:11" x14ac:dyDescent="0.45">
      <c r="B90" s="41">
        <v>4</v>
      </c>
      <c r="C90" s="41">
        <v>1</v>
      </c>
      <c r="D90" s="47" t="s">
        <v>231</v>
      </c>
      <c r="E90" s="41">
        <v>4</v>
      </c>
      <c r="F90" s="41" t="s">
        <v>184</v>
      </c>
      <c r="G90" s="47" t="s">
        <v>139</v>
      </c>
      <c r="H90" s="47" t="s">
        <v>140</v>
      </c>
      <c r="I90" s="53">
        <v>1</v>
      </c>
      <c r="J90" s="28">
        <f t="shared" si="1"/>
        <v>4</v>
      </c>
    </row>
    <row r="91" spans="2:11" x14ac:dyDescent="0.45">
      <c r="B91" s="41">
        <v>4</v>
      </c>
      <c r="C91" s="41">
        <v>1</v>
      </c>
      <c r="D91" s="55" t="s">
        <v>195</v>
      </c>
      <c r="E91" s="41">
        <v>4</v>
      </c>
      <c r="F91" s="41" t="s">
        <v>184</v>
      </c>
      <c r="G91" s="47" t="s">
        <v>144</v>
      </c>
      <c r="H91" s="47" t="s">
        <v>145</v>
      </c>
      <c r="I91" s="53">
        <v>0.33339999999999997</v>
      </c>
      <c r="J91" s="28">
        <f t="shared" si="1"/>
        <v>1.3335999999999999</v>
      </c>
    </row>
    <row r="92" spans="2:11" x14ac:dyDescent="0.45">
      <c r="B92" s="41">
        <v>4</v>
      </c>
      <c r="C92" s="41">
        <v>1</v>
      </c>
      <c r="D92" s="55" t="s">
        <v>195</v>
      </c>
      <c r="E92" s="41">
        <v>4</v>
      </c>
      <c r="F92" s="41" t="s">
        <v>184</v>
      </c>
      <c r="G92" s="47" t="s">
        <v>182</v>
      </c>
      <c r="H92" s="47" t="s">
        <v>182</v>
      </c>
      <c r="I92" s="53">
        <v>0.33329999999999999</v>
      </c>
      <c r="J92" s="28">
        <f t="shared" si="1"/>
        <v>1.3331999999999999</v>
      </c>
    </row>
    <row r="93" spans="2:11" x14ac:dyDescent="0.45">
      <c r="B93" s="41">
        <v>4</v>
      </c>
      <c r="C93" s="41">
        <v>1</v>
      </c>
      <c r="D93" s="55" t="s">
        <v>195</v>
      </c>
      <c r="E93" s="41">
        <v>4</v>
      </c>
      <c r="F93" s="41" t="s">
        <v>184</v>
      </c>
      <c r="G93" s="47" t="s">
        <v>186</v>
      </c>
      <c r="H93" s="47" t="s">
        <v>186</v>
      </c>
      <c r="I93" s="53">
        <v>0.33329999999999999</v>
      </c>
      <c r="J93" s="28">
        <f t="shared" si="1"/>
        <v>1.3331999999999999</v>
      </c>
    </row>
    <row r="94" spans="2:11" x14ac:dyDescent="0.45">
      <c r="B94" s="41">
        <v>4</v>
      </c>
      <c r="C94" s="41">
        <v>1</v>
      </c>
      <c r="D94" s="47" t="s">
        <v>201</v>
      </c>
      <c r="E94" s="41">
        <v>4</v>
      </c>
      <c r="F94" s="41" t="s">
        <v>184</v>
      </c>
      <c r="G94" s="47" t="s">
        <v>144</v>
      </c>
      <c r="H94" s="47" t="s">
        <v>145</v>
      </c>
      <c r="I94" s="53">
        <v>0.5</v>
      </c>
      <c r="J94" s="28">
        <f t="shared" si="1"/>
        <v>2</v>
      </c>
    </row>
    <row r="95" spans="2:11" x14ac:dyDescent="0.45">
      <c r="B95" s="41">
        <v>4</v>
      </c>
      <c r="C95" s="41">
        <v>1</v>
      </c>
      <c r="D95" s="47" t="s">
        <v>201</v>
      </c>
      <c r="E95" s="41">
        <v>4</v>
      </c>
      <c r="F95" s="41" t="s">
        <v>184</v>
      </c>
      <c r="G95" s="47" t="s">
        <v>139</v>
      </c>
      <c r="H95" s="47" t="s">
        <v>140</v>
      </c>
      <c r="I95" s="53">
        <v>0.5</v>
      </c>
      <c r="J95" s="28">
        <f t="shared" si="1"/>
        <v>2</v>
      </c>
    </row>
    <row r="96" spans="2:11" x14ac:dyDescent="0.45">
      <c r="B96" s="41">
        <v>4</v>
      </c>
      <c r="C96" s="41">
        <v>2</v>
      </c>
      <c r="D96" s="47" t="s">
        <v>196</v>
      </c>
      <c r="E96" s="41">
        <v>4</v>
      </c>
      <c r="F96" s="41" t="s">
        <v>184</v>
      </c>
      <c r="G96" s="47" t="s">
        <v>160</v>
      </c>
      <c r="H96" s="47" t="s">
        <v>161</v>
      </c>
      <c r="I96" s="53">
        <v>1</v>
      </c>
      <c r="J96" s="28">
        <f t="shared" si="1"/>
        <v>4</v>
      </c>
    </row>
    <row r="97" spans="2:10" x14ac:dyDescent="0.45">
      <c r="B97" s="41">
        <v>4</v>
      </c>
      <c r="C97" s="41">
        <v>2</v>
      </c>
      <c r="D97" s="47" t="s">
        <v>197</v>
      </c>
      <c r="E97" s="41">
        <v>4</v>
      </c>
      <c r="F97" s="41" t="s">
        <v>184</v>
      </c>
      <c r="G97" s="47" t="s">
        <v>170</v>
      </c>
      <c r="H97" s="47" t="s">
        <v>170</v>
      </c>
      <c r="I97" s="53">
        <v>0.5</v>
      </c>
      <c r="J97" s="28">
        <f t="shared" si="1"/>
        <v>2</v>
      </c>
    </row>
    <row r="98" spans="2:10" x14ac:dyDescent="0.45">
      <c r="B98" s="41">
        <v>4</v>
      </c>
      <c r="C98" s="41">
        <v>2</v>
      </c>
      <c r="D98" s="47" t="s">
        <v>197</v>
      </c>
      <c r="E98" s="41">
        <v>4</v>
      </c>
      <c r="F98" s="41" t="s">
        <v>184</v>
      </c>
      <c r="G98" s="47" t="s">
        <v>163</v>
      </c>
      <c r="H98" s="47" t="s">
        <v>164</v>
      </c>
      <c r="I98" s="53">
        <v>0.5</v>
      </c>
      <c r="J98" s="28">
        <f t="shared" si="1"/>
        <v>2</v>
      </c>
    </row>
    <row r="99" spans="2:10" x14ac:dyDescent="0.45">
      <c r="B99" s="41">
        <v>4</v>
      </c>
      <c r="C99" s="41">
        <v>2</v>
      </c>
      <c r="D99" s="47" t="s">
        <v>198</v>
      </c>
      <c r="E99" s="41">
        <v>4</v>
      </c>
      <c r="F99" s="41" t="s">
        <v>184</v>
      </c>
      <c r="G99" s="47" t="s">
        <v>191</v>
      </c>
      <c r="H99" s="47" t="s">
        <v>192</v>
      </c>
      <c r="I99" s="53">
        <v>1</v>
      </c>
      <c r="J99" s="28">
        <f t="shared" si="1"/>
        <v>4</v>
      </c>
    </row>
    <row r="100" spans="2:10" x14ac:dyDescent="0.45">
      <c r="B100" s="41">
        <v>4</v>
      </c>
      <c r="C100" s="41">
        <v>2</v>
      </c>
      <c r="D100" s="55" t="s">
        <v>199</v>
      </c>
      <c r="E100" s="41">
        <v>4</v>
      </c>
      <c r="F100" s="41" t="s">
        <v>184</v>
      </c>
      <c r="G100" s="47" t="s">
        <v>139</v>
      </c>
      <c r="H100" s="47" t="s">
        <v>140</v>
      </c>
      <c r="I100" s="53">
        <v>0.5</v>
      </c>
      <c r="J100" s="28">
        <f t="shared" si="1"/>
        <v>2</v>
      </c>
    </row>
    <row r="101" spans="2:10" x14ac:dyDescent="0.45">
      <c r="B101" s="41">
        <v>4</v>
      </c>
      <c r="C101" s="41">
        <v>2</v>
      </c>
      <c r="D101" s="55" t="s">
        <v>199</v>
      </c>
      <c r="E101" s="41">
        <v>4</v>
      </c>
      <c r="F101" s="41" t="s">
        <v>184</v>
      </c>
      <c r="G101" s="47" t="s">
        <v>144</v>
      </c>
      <c r="H101" s="47" t="s">
        <v>145</v>
      </c>
      <c r="I101" s="53">
        <v>0.5</v>
      </c>
      <c r="J101" s="28">
        <f t="shared" si="1"/>
        <v>2</v>
      </c>
    </row>
    <row r="102" spans="2:10" x14ac:dyDescent="0.45">
      <c r="C102" s="41"/>
    </row>
    <row r="103" spans="2:10" x14ac:dyDescent="0.45">
      <c r="J103" s="28">
        <f>SUM(J4:J101)</f>
        <v>256.00000000000006</v>
      </c>
    </row>
  </sheetData>
  <mergeCells count="1">
    <mergeCell ref="B2:J2"/>
  </mergeCells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54"/>
  <sheetViews>
    <sheetView workbookViewId="0">
      <selection activeCell="E6" sqref="E6"/>
    </sheetView>
  </sheetViews>
  <sheetFormatPr baseColWidth="10" defaultRowHeight="14.25" x14ac:dyDescent="0.45"/>
  <cols>
    <col min="2" max="2" width="54.46484375" customWidth="1"/>
  </cols>
  <sheetData>
    <row r="1" spans="1:10" x14ac:dyDescent="0.45">
      <c r="A1" s="31"/>
    </row>
    <row r="2" spans="1:10" x14ac:dyDescent="0.45">
      <c r="B2" s="27" t="s">
        <v>204</v>
      </c>
      <c r="C2" s="84" t="s">
        <v>205</v>
      </c>
      <c r="D2" s="84"/>
      <c r="E2" s="84" t="s">
        <v>206</v>
      </c>
      <c r="F2" s="84"/>
      <c r="G2" s="84" t="s">
        <v>207</v>
      </c>
      <c r="H2" s="84"/>
      <c r="I2" s="84"/>
      <c r="J2" s="84"/>
    </row>
    <row r="3" spans="1:10" x14ac:dyDescent="0.45">
      <c r="C3" s="27" t="s">
        <v>126</v>
      </c>
      <c r="D3" s="27" t="s">
        <v>130</v>
      </c>
      <c r="E3" s="27" t="s">
        <v>126</v>
      </c>
      <c r="F3" s="27" t="s">
        <v>130</v>
      </c>
      <c r="G3" s="27" t="s">
        <v>126</v>
      </c>
      <c r="I3" s="27" t="s">
        <v>130</v>
      </c>
    </row>
    <row r="4" spans="1:10" ht="15.75" x14ac:dyDescent="0.45">
      <c r="B4" s="30" t="s">
        <v>144</v>
      </c>
      <c r="C4" s="28">
        <v>48.293100000000003</v>
      </c>
      <c r="D4" s="29">
        <v>0.17787513812154698</v>
      </c>
      <c r="E4" s="28">
        <v>53.979849999999992</v>
      </c>
      <c r="F4" s="29">
        <v>0.21854190283400807</v>
      </c>
      <c r="G4" s="28">
        <f>E4-C4</f>
        <v>5.6867499999999893</v>
      </c>
      <c r="H4" s="33" t="s">
        <v>209</v>
      </c>
      <c r="I4" s="29">
        <f t="shared" ref="I4:I24" si="0">F4-D4</f>
        <v>4.0666764712461084E-2</v>
      </c>
      <c r="J4" s="33" t="s">
        <v>209</v>
      </c>
    </row>
    <row r="5" spans="1:10" ht="15.75" x14ac:dyDescent="0.45">
      <c r="B5" s="30" t="s">
        <v>142</v>
      </c>
      <c r="C5" s="28">
        <v>19.400399999999998</v>
      </c>
      <c r="D5" s="29">
        <v>7.1456353591160218E-2</v>
      </c>
      <c r="E5" s="28">
        <v>15.45</v>
      </c>
      <c r="F5" s="29">
        <v>6.2550607287449392E-2</v>
      </c>
      <c r="G5" s="28">
        <f t="shared" ref="G5:G24" si="1">E5-C5</f>
        <v>-3.9503999999999984</v>
      </c>
      <c r="H5" s="34" t="s">
        <v>210</v>
      </c>
      <c r="I5" s="29">
        <f t="shared" si="0"/>
        <v>-8.9057463037108264E-3</v>
      </c>
      <c r="J5" s="34" t="s">
        <v>210</v>
      </c>
    </row>
    <row r="6" spans="1:10" ht="15.75" x14ac:dyDescent="0.45">
      <c r="B6" s="30" t="s">
        <v>158</v>
      </c>
      <c r="C6" s="28">
        <v>15.875400000000001</v>
      </c>
      <c r="D6" s="29">
        <v>5.8472928176795586E-2</v>
      </c>
      <c r="E6" s="28">
        <v>23.437850000000001</v>
      </c>
      <c r="F6" s="29">
        <v>9.4890080971659921E-2</v>
      </c>
      <c r="G6" s="28">
        <f t="shared" si="1"/>
        <v>7.5624500000000001</v>
      </c>
      <c r="H6" s="33" t="s">
        <v>209</v>
      </c>
      <c r="I6" s="29">
        <f t="shared" si="0"/>
        <v>3.6417152794864335E-2</v>
      </c>
      <c r="J6" s="33" t="s">
        <v>209</v>
      </c>
    </row>
    <row r="7" spans="1:10" ht="15.75" x14ac:dyDescent="0.45">
      <c r="B7" s="30" t="s">
        <v>191</v>
      </c>
      <c r="C7" s="28">
        <v>4.6920000000000002</v>
      </c>
      <c r="D7" s="29">
        <v>1.7281767955801105E-2</v>
      </c>
      <c r="E7" s="28">
        <v>4.0960000000000001</v>
      </c>
      <c r="F7" s="29">
        <v>1.6582995951417004E-2</v>
      </c>
      <c r="G7" s="28">
        <f t="shared" si="1"/>
        <v>-0.59600000000000009</v>
      </c>
      <c r="H7" s="34" t="s">
        <v>210</v>
      </c>
      <c r="I7" s="29">
        <f t="shared" si="0"/>
        <v>-6.98772004384101E-4</v>
      </c>
      <c r="J7" s="34" t="s">
        <v>210</v>
      </c>
    </row>
    <row r="8" spans="1:10" ht="15.75" x14ac:dyDescent="0.45">
      <c r="B8" s="30" t="s">
        <v>172</v>
      </c>
      <c r="C8" s="28">
        <v>5.3159999999999998</v>
      </c>
      <c r="D8" s="29">
        <v>1.9580110497237568E-2</v>
      </c>
      <c r="E8" s="28">
        <v>5.2079999999999993</v>
      </c>
      <c r="F8" s="29">
        <v>2.1085020242914976E-2</v>
      </c>
      <c r="G8" s="28">
        <f t="shared" si="1"/>
        <v>-0.10800000000000054</v>
      </c>
      <c r="H8" s="34" t="s">
        <v>210</v>
      </c>
      <c r="I8" s="29">
        <f t="shared" si="0"/>
        <v>1.5049097456774074E-3</v>
      </c>
      <c r="J8" s="33" t="s">
        <v>209</v>
      </c>
    </row>
    <row r="9" spans="1:10" ht="15.75" x14ac:dyDescent="0.45">
      <c r="B9" s="30" t="s">
        <v>151</v>
      </c>
      <c r="C9" s="28">
        <v>29.7</v>
      </c>
      <c r="D9" s="29">
        <v>0.10939226519337017</v>
      </c>
      <c r="E9" s="28">
        <v>23.6</v>
      </c>
      <c r="F9" s="29">
        <v>9.5546558704453444E-2</v>
      </c>
      <c r="G9" s="28">
        <f t="shared" si="1"/>
        <v>-6.0999999999999979</v>
      </c>
      <c r="H9" s="34" t="s">
        <v>210</v>
      </c>
      <c r="I9" s="29">
        <f t="shared" si="0"/>
        <v>-1.3845706488916726E-2</v>
      </c>
      <c r="J9" s="34" t="s">
        <v>210</v>
      </c>
    </row>
    <row r="10" spans="1:10" ht="15.75" x14ac:dyDescent="0.45">
      <c r="B10" s="30" t="s">
        <v>134</v>
      </c>
      <c r="C10" s="28">
        <v>8.9441999999999986</v>
      </c>
      <c r="D10" s="29">
        <v>3.2943646408839775E-2</v>
      </c>
      <c r="E10" s="28">
        <v>5.7221999999999991</v>
      </c>
      <c r="F10" s="29">
        <v>2.3166801619433193E-2</v>
      </c>
      <c r="G10" s="28">
        <f t="shared" si="1"/>
        <v>-3.2219999999999995</v>
      </c>
      <c r="H10" s="34" t="s">
        <v>210</v>
      </c>
      <c r="I10" s="29">
        <f t="shared" si="0"/>
        <v>-9.7768447894065816E-3</v>
      </c>
      <c r="J10" s="34" t="s">
        <v>210</v>
      </c>
    </row>
    <row r="11" spans="1:10" ht="15.75" x14ac:dyDescent="0.45">
      <c r="B11" s="30" t="s">
        <v>189</v>
      </c>
      <c r="C11" s="28">
        <v>0.192</v>
      </c>
      <c r="D11" s="29">
        <v>7.0718232044198902E-4</v>
      </c>
      <c r="E11" s="28">
        <v>0</v>
      </c>
      <c r="F11" s="29">
        <v>0</v>
      </c>
      <c r="G11" s="28">
        <f t="shared" si="1"/>
        <v>-0.192</v>
      </c>
      <c r="H11" s="34" t="s">
        <v>210</v>
      </c>
      <c r="I11" s="29">
        <f t="shared" si="0"/>
        <v>-7.0718232044198902E-4</v>
      </c>
      <c r="J11" s="34" t="s">
        <v>210</v>
      </c>
    </row>
    <row r="12" spans="1:10" ht="15.75" x14ac:dyDescent="0.45">
      <c r="B12" s="30" t="s">
        <v>147</v>
      </c>
      <c r="C12" s="28">
        <v>11.718</v>
      </c>
      <c r="D12" s="29">
        <v>4.316022099447514E-2</v>
      </c>
      <c r="E12" s="28">
        <v>6.234</v>
      </c>
      <c r="F12" s="29">
        <v>2.5238866396761133E-2</v>
      </c>
      <c r="G12" s="28">
        <f t="shared" si="1"/>
        <v>-5.484</v>
      </c>
      <c r="H12" s="34" t="s">
        <v>210</v>
      </c>
      <c r="I12" s="29">
        <f t="shared" si="0"/>
        <v>-1.7921354597714007E-2</v>
      </c>
      <c r="J12" s="34" t="s">
        <v>210</v>
      </c>
    </row>
    <row r="13" spans="1:10" ht="15.75" x14ac:dyDescent="0.45">
      <c r="B13" s="30" t="s">
        <v>182</v>
      </c>
      <c r="C13" s="28">
        <v>6.2518499999999992</v>
      </c>
      <c r="D13" s="29">
        <v>2.3027071823204417E-2</v>
      </c>
      <c r="E13" s="28">
        <v>5.9592000000000001</v>
      </c>
      <c r="F13" s="29">
        <v>2.4126315789473683E-2</v>
      </c>
      <c r="G13" s="28">
        <f t="shared" si="1"/>
        <v>-0.29264999999999919</v>
      </c>
      <c r="H13" s="34" t="s">
        <v>210</v>
      </c>
      <c r="I13" s="29">
        <f t="shared" si="0"/>
        <v>1.0992439662692657E-3</v>
      </c>
      <c r="J13" s="33" t="s">
        <v>209</v>
      </c>
    </row>
    <row r="14" spans="1:10" ht="15.75" x14ac:dyDescent="0.45">
      <c r="B14" s="30" t="s">
        <v>136</v>
      </c>
      <c r="C14" s="28">
        <v>1.9998</v>
      </c>
      <c r="D14" s="29">
        <v>7.3657458563535913E-3</v>
      </c>
      <c r="E14" s="28">
        <v>1.9998</v>
      </c>
      <c r="F14" s="29">
        <v>8.0963562753036435E-3</v>
      </c>
      <c r="G14" s="28">
        <f t="shared" si="1"/>
        <v>0</v>
      </c>
      <c r="H14" s="32" t="s">
        <v>211</v>
      </c>
      <c r="I14" s="29">
        <f t="shared" si="0"/>
        <v>7.3061041895005219E-4</v>
      </c>
      <c r="J14" s="33" t="s">
        <v>209</v>
      </c>
    </row>
    <row r="15" spans="1:10" ht="15.75" x14ac:dyDescent="0.45">
      <c r="B15" s="30" t="s">
        <v>176</v>
      </c>
      <c r="C15" s="28">
        <v>10.158000000000001</v>
      </c>
      <c r="D15" s="29">
        <v>3.7414364640883983E-2</v>
      </c>
      <c r="E15" s="28">
        <v>2.2038000000000002</v>
      </c>
      <c r="F15" s="29">
        <v>8.9222672064777336E-3</v>
      </c>
      <c r="G15" s="28">
        <f t="shared" si="1"/>
        <v>-7.954200000000001</v>
      </c>
      <c r="H15" s="34" t="s">
        <v>210</v>
      </c>
      <c r="I15" s="29">
        <f t="shared" si="0"/>
        <v>-2.8492097434406248E-2</v>
      </c>
      <c r="J15" s="34" t="s">
        <v>210</v>
      </c>
    </row>
    <row r="16" spans="1:10" ht="15.75" x14ac:dyDescent="0.45">
      <c r="B16" s="30" t="s">
        <v>166</v>
      </c>
      <c r="C16" s="28">
        <v>4.5</v>
      </c>
      <c r="D16" s="29">
        <v>1.6574585635359115E-2</v>
      </c>
      <c r="E16" s="28">
        <v>4.5</v>
      </c>
      <c r="F16" s="29">
        <v>1.8218623481781375E-2</v>
      </c>
      <c r="G16" s="28">
        <f t="shared" si="1"/>
        <v>0</v>
      </c>
      <c r="H16" s="32" t="s">
        <v>211</v>
      </c>
      <c r="I16" s="29">
        <f t="shared" si="0"/>
        <v>1.6440378464222596E-3</v>
      </c>
      <c r="J16" s="33" t="s">
        <v>209</v>
      </c>
    </row>
    <row r="17" spans="2:10" ht="15.75" x14ac:dyDescent="0.45">
      <c r="B17" s="30" t="s">
        <v>202</v>
      </c>
      <c r="C17" s="28">
        <v>0</v>
      </c>
      <c r="D17" s="29">
        <v>0</v>
      </c>
      <c r="E17" s="28">
        <v>1.5</v>
      </c>
      <c r="F17" s="29">
        <v>6.0728744939271256E-3</v>
      </c>
      <c r="G17" s="28">
        <f t="shared" si="1"/>
        <v>1.5</v>
      </c>
      <c r="H17" s="33" t="s">
        <v>209</v>
      </c>
      <c r="I17" s="29">
        <f t="shared" si="0"/>
        <v>6.0728744939271256E-3</v>
      </c>
      <c r="J17" s="33" t="s">
        <v>209</v>
      </c>
    </row>
    <row r="18" spans="2:10" ht="15.75" x14ac:dyDescent="0.45">
      <c r="B18" s="30" t="s">
        <v>163</v>
      </c>
      <c r="C18" s="28">
        <v>9.9077999999999999</v>
      </c>
      <c r="D18" s="29">
        <v>3.6492817679558011E-2</v>
      </c>
      <c r="E18" s="28">
        <v>11.7041</v>
      </c>
      <c r="F18" s="29">
        <v>4.738502024291498E-2</v>
      </c>
      <c r="G18" s="28">
        <f t="shared" si="1"/>
        <v>1.7963000000000005</v>
      </c>
      <c r="H18" s="33" t="s">
        <v>209</v>
      </c>
      <c r="I18" s="29">
        <f t="shared" si="0"/>
        <v>1.0892202563356969E-2</v>
      </c>
      <c r="J18" s="33" t="s">
        <v>209</v>
      </c>
    </row>
    <row r="19" spans="2:10" ht="15.75" x14ac:dyDescent="0.45">
      <c r="B19" s="30" t="s">
        <v>16</v>
      </c>
      <c r="C19" s="28">
        <v>9.3719999999999999</v>
      </c>
      <c r="D19" s="29">
        <v>3.4519337016574586E-2</v>
      </c>
      <c r="E19" s="28">
        <v>6.1859999999999999</v>
      </c>
      <c r="F19" s="29">
        <v>2.5044534412955465E-2</v>
      </c>
      <c r="G19" s="28">
        <f t="shared" si="1"/>
        <v>-3.1859999999999999</v>
      </c>
      <c r="H19" s="34" t="s">
        <v>210</v>
      </c>
      <c r="I19" s="29">
        <f t="shared" si="0"/>
        <v>-9.4748026036191209E-3</v>
      </c>
      <c r="J19" s="34" t="s">
        <v>210</v>
      </c>
    </row>
    <row r="20" spans="2:10" ht="15.75" x14ac:dyDescent="0.45">
      <c r="B20" s="30" t="s">
        <v>186</v>
      </c>
      <c r="C20" s="28">
        <v>1.55985</v>
      </c>
      <c r="D20" s="29">
        <v>5.7453038674033152E-3</v>
      </c>
      <c r="E20" s="28">
        <v>4.4592000000000001</v>
      </c>
      <c r="F20" s="29">
        <v>1.8053441295546559E-2</v>
      </c>
      <c r="G20" s="28">
        <f t="shared" si="1"/>
        <v>2.8993500000000001</v>
      </c>
      <c r="H20" s="33" t="s">
        <v>209</v>
      </c>
      <c r="I20" s="29">
        <f t="shared" si="0"/>
        <v>1.2308137428143243E-2</v>
      </c>
      <c r="J20" s="33" t="s">
        <v>209</v>
      </c>
    </row>
    <row r="21" spans="2:10" ht="15.75" x14ac:dyDescent="0.45">
      <c r="B21" s="30" t="s">
        <v>139</v>
      </c>
      <c r="C21" s="28">
        <v>57.563399999999994</v>
      </c>
      <c r="D21" s="29">
        <v>0.2120198895027624</v>
      </c>
      <c r="E21" s="28">
        <v>60.2318</v>
      </c>
      <c r="F21" s="29">
        <v>0.24385344129554656</v>
      </c>
      <c r="G21" s="28">
        <f t="shared" si="1"/>
        <v>2.6684000000000054</v>
      </c>
      <c r="H21" s="33" t="s">
        <v>209</v>
      </c>
      <c r="I21" s="29">
        <f t="shared" si="0"/>
        <v>3.1833551792784159E-2</v>
      </c>
      <c r="J21" s="33" t="s">
        <v>209</v>
      </c>
    </row>
    <row r="22" spans="2:10" ht="15.75" x14ac:dyDescent="0.45">
      <c r="B22" s="30" t="s">
        <v>170</v>
      </c>
      <c r="C22" s="28">
        <v>10.943999999999999</v>
      </c>
      <c r="D22" s="29">
        <v>4.0309392265193367E-2</v>
      </c>
      <c r="E22" s="28">
        <v>5.282</v>
      </c>
      <c r="F22" s="29">
        <v>2.1384615384615384E-2</v>
      </c>
      <c r="G22" s="28">
        <f t="shared" si="1"/>
        <v>-5.661999999999999</v>
      </c>
      <c r="H22" s="34" t="s">
        <v>210</v>
      </c>
      <c r="I22" s="29">
        <f t="shared" si="0"/>
        <v>-1.8924776880577983E-2</v>
      </c>
      <c r="J22" s="34" t="s">
        <v>210</v>
      </c>
    </row>
    <row r="23" spans="2:10" ht="15.75" x14ac:dyDescent="0.45">
      <c r="B23" s="30" t="s">
        <v>160</v>
      </c>
      <c r="C23" s="28">
        <v>10.420199999999999</v>
      </c>
      <c r="D23" s="29">
        <v>3.8380110497237566E-2</v>
      </c>
      <c r="E23" s="28">
        <v>5.2462</v>
      </c>
      <c r="F23" s="29">
        <v>2.1239676113360324E-2</v>
      </c>
      <c r="G23" s="28">
        <f t="shared" si="1"/>
        <v>-5.1739999999999995</v>
      </c>
      <c r="H23" s="34" t="s">
        <v>210</v>
      </c>
      <c r="I23" s="29">
        <f t="shared" si="0"/>
        <v>-1.7140434383877242E-2</v>
      </c>
      <c r="J23" s="34" t="s">
        <v>210</v>
      </c>
    </row>
    <row r="24" spans="2:10" ht="15.75" x14ac:dyDescent="0.45">
      <c r="B24" s="30" t="s">
        <v>188</v>
      </c>
      <c r="C24" s="28">
        <v>4.6920000000000002</v>
      </c>
      <c r="D24" s="29">
        <v>1.7281767955801105E-2</v>
      </c>
      <c r="E24" s="28">
        <v>0</v>
      </c>
      <c r="F24" s="29">
        <v>0</v>
      </c>
      <c r="G24" s="28">
        <f t="shared" si="1"/>
        <v>-4.6920000000000002</v>
      </c>
      <c r="H24" s="34" t="s">
        <v>210</v>
      </c>
      <c r="I24" s="29">
        <f t="shared" si="0"/>
        <v>-1.7281767955801105E-2</v>
      </c>
      <c r="J24" s="34" t="s">
        <v>210</v>
      </c>
    </row>
    <row r="25" spans="2:10" x14ac:dyDescent="0.45">
      <c r="B25" s="35" t="s">
        <v>212</v>
      </c>
      <c r="C25" s="36">
        <f>SUM(C4:C24)</f>
        <v>271.50000000000006</v>
      </c>
      <c r="D25" s="37">
        <f>SUM(D4:D24)</f>
        <v>1.0000000000000002</v>
      </c>
      <c r="E25" s="36">
        <f>SUM(E4:E24)</f>
        <v>247</v>
      </c>
      <c r="F25" s="38">
        <f t="shared" ref="F25" si="2">SUM(F4:F24)</f>
        <v>0.99999999999999989</v>
      </c>
      <c r="G25" s="26"/>
      <c r="H25" s="28"/>
      <c r="I25" s="28"/>
    </row>
    <row r="26" spans="2:10" x14ac:dyDescent="0.45">
      <c r="B26" s="35"/>
      <c r="C26" s="36"/>
      <c r="D26" s="37"/>
      <c r="E26" s="36"/>
      <c r="F26" s="38"/>
      <c r="G26" s="26"/>
      <c r="H26" s="28"/>
      <c r="I26" s="28"/>
    </row>
    <row r="27" spans="2:10" ht="15.75" customHeight="1" x14ac:dyDescent="0.45">
      <c r="B27" s="27" t="s">
        <v>208</v>
      </c>
      <c r="C27" s="84" t="s">
        <v>205</v>
      </c>
      <c r="D27" s="84"/>
      <c r="E27" s="84" t="s">
        <v>206</v>
      </c>
      <c r="F27" s="84"/>
      <c r="G27" s="84" t="s">
        <v>207</v>
      </c>
      <c r="H27" s="84"/>
      <c r="I27" s="84"/>
      <c r="J27" s="84"/>
    </row>
    <row r="28" spans="2:10" ht="15.75" x14ac:dyDescent="0.45">
      <c r="C28" s="27" t="s">
        <v>126</v>
      </c>
      <c r="D28" s="27" t="s">
        <v>130</v>
      </c>
      <c r="E28" s="27" t="s">
        <v>126</v>
      </c>
      <c r="F28" s="27" t="s">
        <v>130</v>
      </c>
      <c r="G28" s="27" t="s">
        <v>126</v>
      </c>
      <c r="H28" s="32"/>
      <c r="I28" s="27" t="s">
        <v>130</v>
      </c>
    </row>
    <row r="29" spans="2:10" ht="15.75" x14ac:dyDescent="0.45">
      <c r="B29" t="s">
        <v>142</v>
      </c>
      <c r="C29" s="28">
        <v>19.400399999999998</v>
      </c>
      <c r="D29" s="29">
        <v>7.1456353591160218E-2</v>
      </c>
      <c r="E29" s="28">
        <v>15.45</v>
      </c>
      <c r="F29" s="29">
        <v>6.2550607287449392E-2</v>
      </c>
      <c r="G29" s="28">
        <f>E29-C29</f>
        <v>-3.9503999999999984</v>
      </c>
      <c r="H29" s="34" t="s">
        <v>210</v>
      </c>
      <c r="I29" s="29">
        <f t="shared" ref="I29:I53" si="3">F29-D29</f>
        <v>-8.9057463037108264E-3</v>
      </c>
      <c r="J29" s="34" t="s">
        <v>210</v>
      </c>
    </row>
    <row r="30" spans="2:10" ht="15.75" x14ac:dyDescent="0.45">
      <c r="B30" t="s">
        <v>137</v>
      </c>
      <c r="C30" s="28">
        <v>1.9998</v>
      </c>
      <c r="D30" s="29">
        <v>7.3657458563535913E-3</v>
      </c>
      <c r="E30" s="28">
        <v>1.9998</v>
      </c>
      <c r="F30" s="29">
        <v>8.0963562753036435E-3</v>
      </c>
      <c r="G30" s="28">
        <f t="shared" ref="G30:G53" si="4">E30-C30</f>
        <v>0</v>
      </c>
      <c r="H30" s="32" t="s">
        <v>211</v>
      </c>
      <c r="I30" s="29">
        <f t="shared" si="3"/>
        <v>7.3061041895005219E-4</v>
      </c>
      <c r="J30" s="33" t="s">
        <v>209</v>
      </c>
    </row>
    <row r="31" spans="2:10" ht="15.75" x14ac:dyDescent="0.45">
      <c r="B31" t="s">
        <v>173</v>
      </c>
      <c r="C31" s="28">
        <v>5.3159999999999998</v>
      </c>
      <c r="D31" s="29">
        <v>1.9580110497237568E-2</v>
      </c>
      <c r="E31" s="28">
        <v>5.2079999999999993</v>
      </c>
      <c r="F31" s="29">
        <v>2.1085020242914976E-2</v>
      </c>
      <c r="G31" s="28">
        <f t="shared" si="4"/>
        <v>-0.10800000000000054</v>
      </c>
      <c r="H31" s="34" t="s">
        <v>210</v>
      </c>
      <c r="I31" s="29">
        <f t="shared" si="3"/>
        <v>1.5049097456774074E-3</v>
      </c>
      <c r="J31" s="33" t="s">
        <v>209</v>
      </c>
    </row>
    <row r="32" spans="2:10" ht="15.75" x14ac:dyDescent="0.45">
      <c r="B32" t="s">
        <v>194</v>
      </c>
      <c r="C32" s="28">
        <v>4.5</v>
      </c>
      <c r="D32" s="29">
        <v>1.6574585635359115E-2</v>
      </c>
      <c r="E32" s="28">
        <v>0</v>
      </c>
      <c r="F32" s="29">
        <v>0</v>
      </c>
      <c r="G32" s="28">
        <f t="shared" si="4"/>
        <v>-4.5</v>
      </c>
      <c r="H32" s="34" t="s">
        <v>210</v>
      </c>
      <c r="I32" s="29">
        <f t="shared" si="3"/>
        <v>-1.6574585635359115E-2</v>
      </c>
      <c r="J32" s="34" t="s">
        <v>210</v>
      </c>
    </row>
    <row r="33" spans="2:10" ht="15.75" x14ac:dyDescent="0.45">
      <c r="B33" t="s">
        <v>152</v>
      </c>
      <c r="C33" s="28">
        <v>25.2</v>
      </c>
      <c r="D33" s="29">
        <v>9.281767955801104E-2</v>
      </c>
      <c r="E33" s="28">
        <v>23.6</v>
      </c>
      <c r="F33" s="29">
        <v>9.5546558704453444E-2</v>
      </c>
      <c r="G33" s="28">
        <f t="shared" si="4"/>
        <v>-1.5999999999999979</v>
      </c>
      <c r="H33" s="34" t="s">
        <v>210</v>
      </c>
      <c r="I33" s="29">
        <f t="shared" si="3"/>
        <v>2.7288791464424034E-3</v>
      </c>
      <c r="J33" s="33" t="s">
        <v>209</v>
      </c>
    </row>
    <row r="34" spans="2:10" ht="15.75" x14ac:dyDescent="0.45">
      <c r="B34" t="s">
        <v>140</v>
      </c>
      <c r="C34" s="28">
        <v>49.207799999999999</v>
      </c>
      <c r="D34" s="29">
        <v>0.18124419889502763</v>
      </c>
      <c r="E34" s="28">
        <v>48.6038</v>
      </c>
      <c r="F34" s="29">
        <v>0.19677651821862349</v>
      </c>
      <c r="G34" s="28">
        <f t="shared" si="4"/>
        <v>-0.6039999999999992</v>
      </c>
      <c r="H34" s="34" t="s">
        <v>210</v>
      </c>
      <c r="I34" s="29">
        <f t="shared" si="3"/>
        <v>1.5532319323595861E-2</v>
      </c>
      <c r="J34" s="33" t="s">
        <v>209</v>
      </c>
    </row>
    <row r="35" spans="2:10" ht="15.75" x14ac:dyDescent="0.45">
      <c r="B35" t="s">
        <v>135</v>
      </c>
      <c r="C35" s="28">
        <v>8.9441999999999986</v>
      </c>
      <c r="D35" s="29">
        <v>3.2943646408839775E-2</v>
      </c>
      <c r="E35" s="28">
        <v>5.7221999999999991</v>
      </c>
      <c r="F35" s="29">
        <v>2.3166801619433193E-2</v>
      </c>
      <c r="G35" s="28">
        <f t="shared" si="4"/>
        <v>-3.2219999999999995</v>
      </c>
      <c r="H35" s="34" t="s">
        <v>210</v>
      </c>
      <c r="I35" s="29">
        <f t="shared" si="3"/>
        <v>-9.7768447894065816E-3</v>
      </c>
      <c r="J35" s="34" t="s">
        <v>210</v>
      </c>
    </row>
    <row r="36" spans="2:10" ht="15.75" x14ac:dyDescent="0.45">
      <c r="B36" t="s">
        <v>190</v>
      </c>
      <c r="C36" s="28">
        <v>0.192</v>
      </c>
      <c r="D36" s="29">
        <v>7.0718232044198902E-4</v>
      </c>
      <c r="E36" s="28">
        <v>0</v>
      </c>
      <c r="F36" s="29">
        <v>0</v>
      </c>
      <c r="G36" s="28">
        <f t="shared" si="4"/>
        <v>-0.192</v>
      </c>
      <c r="H36" s="34" t="s">
        <v>210</v>
      </c>
      <c r="I36" s="29">
        <f t="shared" si="3"/>
        <v>-7.0718232044198902E-4</v>
      </c>
      <c r="J36" s="34" t="s">
        <v>210</v>
      </c>
    </row>
    <row r="37" spans="2:10" ht="15.75" x14ac:dyDescent="0.45">
      <c r="B37" t="s">
        <v>148</v>
      </c>
      <c r="C37" s="28">
        <v>11.718</v>
      </c>
      <c r="D37" s="29">
        <v>4.316022099447514E-2</v>
      </c>
      <c r="E37" s="28">
        <v>6.234</v>
      </c>
      <c r="F37" s="29">
        <v>2.5238866396761133E-2</v>
      </c>
      <c r="G37" s="28">
        <f t="shared" si="4"/>
        <v>-5.484</v>
      </c>
      <c r="H37" s="34" t="s">
        <v>210</v>
      </c>
      <c r="I37" s="29">
        <f t="shared" si="3"/>
        <v>-1.7921354597714007E-2</v>
      </c>
      <c r="J37" s="34" t="s">
        <v>210</v>
      </c>
    </row>
    <row r="38" spans="2:10" ht="15.75" x14ac:dyDescent="0.45">
      <c r="B38" t="s">
        <v>182</v>
      </c>
      <c r="C38" s="28">
        <v>6.2518499999999992</v>
      </c>
      <c r="D38" s="29">
        <v>2.3027071823204417E-2</v>
      </c>
      <c r="E38" s="28">
        <v>5.9592000000000001</v>
      </c>
      <c r="F38" s="29">
        <v>2.4126315789473683E-2</v>
      </c>
      <c r="G38" s="28">
        <f t="shared" si="4"/>
        <v>-0.29264999999999919</v>
      </c>
      <c r="H38" s="34" t="s">
        <v>210</v>
      </c>
      <c r="I38" s="29">
        <f t="shared" si="3"/>
        <v>1.0992439662692657E-3</v>
      </c>
      <c r="J38" s="33" t="s">
        <v>209</v>
      </c>
    </row>
    <row r="39" spans="2:10" ht="15.75" x14ac:dyDescent="0.45">
      <c r="B39" t="s">
        <v>164</v>
      </c>
      <c r="C39" s="28">
        <v>11.2758</v>
      </c>
      <c r="D39" s="29">
        <v>4.1531491712707182E-2</v>
      </c>
      <c r="E39" s="28">
        <v>14.138299999999999</v>
      </c>
      <c r="F39" s="29">
        <v>5.7240080971659918E-2</v>
      </c>
      <c r="G39" s="28">
        <f t="shared" si="4"/>
        <v>2.8624999999999989</v>
      </c>
      <c r="H39" s="33" t="s">
        <v>209</v>
      </c>
      <c r="I39" s="29">
        <f t="shared" si="3"/>
        <v>1.5708589258952736E-2</v>
      </c>
      <c r="J39" s="33" t="s">
        <v>209</v>
      </c>
    </row>
    <row r="40" spans="2:10" ht="15.75" x14ac:dyDescent="0.45">
      <c r="B40" t="s">
        <v>177</v>
      </c>
      <c r="C40" s="28">
        <v>10.158000000000001</v>
      </c>
      <c r="D40" s="29">
        <v>3.7414364640883983E-2</v>
      </c>
      <c r="E40" s="28">
        <v>1.5</v>
      </c>
      <c r="F40" s="29">
        <v>6.0728744939271256E-3</v>
      </c>
      <c r="G40" s="28">
        <f t="shared" si="4"/>
        <v>-8.6580000000000013</v>
      </c>
      <c r="H40" s="34" t="s">
        <v>210</v>
      </c>
      <c r="I40" s="29">
        <f t="shared" si="3"/>
        <v>-3.1341490146956856E-2</v>
      </c>
      <c r="J40" s="34" t="s">
        <v>210</v>
      </c>
    </row>
    <row r="41" spans="2:10" ht="15.75" x14ac:dyDescent="0.45">
      <c r="B41" t="s">
        <v>203</v>
      </c>
      <c r="C41" s="28">
        <v>0</v>
      </c>
      <c r="D41" s="29">
        <v>0</v>
      </c>
      <c r="E41" s="28">
        <v>2.2038000000000002</v>
      </c>
      <c r="F41" s="29">
        <v>8.9222672064777336E-3</v>
      </c>
      <c r="G41" s="28">
        <f t="shared" si="4"/>
        <v>2.2038000000000002</v>
      </c>
      <c r="H41" s="33" t="s">
        <v>209</v>
      </c>
      <c r="I41" s="29">
        <f t="shared" si="3"/>
        <v>8.9222672064777336E-3</v>
      </c>
      <c r="J41" s="33" t="s">
        <v>209</v>
      </c>
    </row>
    <row r="42" spans="2:10" ht="15.75" x14ac:dyDescent="0.45">
      <c r="B42" t="s">
        <v>200</v>
      </c>
      <c r="C42" s="28">
        <v>0</v>
      </c>
      <c r="D42" s="29">
        <v>0</v>
      </c>
      <c r="E42" s="28">
        <v>2</v>
      </c>
      <c r="F42" s="29">
        <v>8.0971659919028341E-3</v>
      </c>
      <c r="G42" s="28">
        <f t="shared" si="4"/>
        <v>2</v>
      </c>
      <c r="H42" s="33" t="s">
        <v>209</v>
      </c>
      <c r="I42" s="29">
        <f t="shared" si="3"/>
        <v>8.0971659919028341E-3</v>
      </c>
      <c r="J42" s="33" t="s">
        <v>209</v>
      </c>
    </row>
    <row r="43" spans="2:10" ht="15.75" x14ac:dyDescent="0.45">
      <c r="B43" t="s">
        <v>161</v>
      </c>
      <c r="C43" s="28">
        <v>10.372199999999999</v>
      </c>
      <c r="D43" s="29">
        <v>3.8203314917127071E-2</v>
      </c>
      <c r="E43" s="28">
        <v>5.2462</v>
      </c>
      <c r="F43" s="29">
        <v>2.1239676113360324E-2</v>
      </c>
      <c r="G43" s="28">
        <f t="shared" si="4"/>
        <v>-5.1259999999999994</v>
      </c>
      <c r="H43" s="34" t="s">
        <v>210</v>
      </c>
      <c r="I43" s="29">
        <f t="shared" si="3"/>
        <v>-1.6963638803766747E-2</v>
      </c>
      <c r="J43" s="34" t="s">
        <v>210</v>
      </c>
    </row>
    <row r="44" spans="2:10" ht="15.75" x14ac:dyDescent="0.45">
      <c r="B44" t="s">
        <v>138</v>
      </c>
      <c r="C44" s="28">
        <v>9.3719999999999999</v>
      </c>
      <c r="D44" s="29">
        <v>3.4519337016574586E-2</v>
      </c>
      <c r="E44" s="28">
        <v>6.1859999999999999</v>
      </c>
      <c r="F44" s="29">
        <v>2.5044534412955465E-2</v>
      </c>
      <c r="G44" s="28">
        <f t="shared" si="4"/>
        <v>-3.1859999999999999</v>
      </c>
      <c r="H44" s="34" t="s">
        <v>210</v>
      </c>
      <c r="I44" s="29">
        <f t="shared" si="3"/>
        <v>-9.4748026036191209E-3</v>
      </c>
      <c r="J44" s="34" t="s">
        <v>210</v>
      </c>
    </row>
    <row r="45" spans="2:10" ht="15.75" x14ac:dyDescent="0.45">
      <c r="B45" t="s">
        <v>141</v>
      </c>
      <c r="C45" s="28">
        <v>8.355599999999999</v>
      </c>
      <c r="D45" s="29">
        <v>3.0775690607734801E-2</v>
      </c>
      <c r="E45" s="28">
        <v>11.628</v>
      </c>
      <c r="F45" s="29">
        <v>4.7076923076923079E-2</v>
      </c>
      <c r="G45" s="28">
        <f t="shared" si="4"/>
        <v>3.2724000000000011</v>
      </c>
      <c r="H45" s="33" t="s">
        <v>209</v>
      </c>
      <c r="I45" s="29">
        <f t="shared" si="3"/>
        <v>1.6301232469188277E-2</v>
      </c>
      <c r="J45" s="33" t="s">
        <v>209</v>
      </c>
    </row>
    <row r="46" spans="2:10" ht="15.75" x14ac:dyDescent="0.45">
      <c r="B46" t="s">
        <v>186</v>
      </c>
      <c r="C46" s="28">
        <v>1.55985</v>
      </c>
      <c r="D46" s="29">
        <v>5.7453038674033152E-3</v>
      </c>
      <c r="E46" s="28">
        <v>4.4592000000000001</v>
      </c>
      <c r="F46" s="29">
        <v>1.8053441295546559E-2</v>
      </c>
      <c r="G46" s="28">
        <f t="shared" si="4"/>
        <v>2.8993500000000001</v>
      </c>
      <c r="H46" s="33" t="s">
        <v>209</v>
      </c>
      <c r="I46" s="29">
        <f t="shared" si="3"/>
        <v>1.2308137428143243E-2</v>
      </c>
      <c r="J46" s="33" t="s">
        <v>209</v>
      </c>
    </row>
    <row r="47" spans="2:10" ht="15.75" x14ac:dyDescent="0.45">
      <c r="B47" t="s">
        <v>145</v>
      </c>
      <c r="C47" s="28">
        <v>48.293100000000003</v>
      </c>
      <c r="D47" s="29">
        <v>0.17787513812154698</v>
      </c>
      <c r="E47" s="28">
        <v>51.979849999999992</v>
      </c>
      <c r="F47" s="29">
        <v>0.21044473684210524</v>
      </c>
      <c r="G47" s="28">
        <f t="shared" si="4"/>
        <v>3.6867499999999893</v>
      </c>
      <c r="H47" s="33" t="s">
        <v>209</v>
      </c>
      <c r="I47" s="29">
        <f t="shared" si="3"/>
        <v>3.2569598720558257E-2</v>
      </c>
      <c r="J47" s="33" t="s">
        <v>209</v>
      </c>
    </row>
    <row r="48" spans="2:10" ht="15.75" x14ac:dyDescent="0.45">
      <c r="B48" t="s">
        <v>178</v>
      </c>
      <c r="C48" s="28">
        <v>3.1320000000000001</v>
      </c>
      <c r="D48" s="29">
        <v>1.1535911602209944E-2</v>
      </c>
      <c r="E48" s="28">
        <v>2.0657999999999999</v>
      </c>
      <c r="F48" s="29">
        <v>8.3635627530364368E-3</v>
      </c>
      <c r="G48" s="28">
        <f t="shared" si="4"/>
        <v>-1.0662000000000003</v>
      </c>
      <c r="H48" s="34" t="s">
        <v>210</v>
      </c>
      <c r="I48" s="29">
        <f t="shared" si="3"/>
        <v>-3.1723488491735077E-3</v>
      </c>
      <c r="J48" s="34" t="s">
        <v>210</v>
      </c>
    </row>
    <row r="49" spans="2:10" ht="15.75" x14ac:dyDescent="0.45">
      <c r="B49" t="s">
        <v>170</v>
      </c>
      <c r="C49" s="28">
        <v>10.943999999999999</v>
      </c>
      <c r="D49" s="29">
        <v>4.0309392265193367E-2</v>
      </c>
      <c r="E49" s="28">
        <v>5.282</v>
      </c>
      <c r="F49" s="29">
        <v>2.1384615384615384E-2</v>
      </c>
      <c r="G49" s="28">
        <f t="shared" si="4"/>
        <v>-5.661999999999999</v>
      </c>
      <c r="H49" s="34" t="s">
        <v>210</v>
      </c>
      <c r="I49" s="29">
        <f t="shared" si="3"/>
        <v>-1.8924776880577983E-2</v>
      </c>
      <c r="J49" s="34" t="s">
        <v>210</v>
      </c>
    </row>
    <row r="50" spans="2:10" ht="15.75" x14ac:dyDescent="0.45">
      <c r="B50" t="s">
        <v>187</v>
      </c>
      <c r="C50" s="28">
        <v>4.8000000000000001E-2</v>
      </c>
      <c r="D50" s="29">
        <v>1.7679558011049725E-4</v>
      </c>
      <c r="E50" s="28">
        <v>0</v>
      </c>
      <c r="F50" s="29">
        <v>0</v>
      </c>
      <c r="G50" s="28">
        <f t="shared" si="4"/>
        <v>-4.8000000000000001E-2</v>
      </c>
      <c r="H50" s="34" t="s">
        <v>210</v>
      </c>
      <c r="I50" s="29">
        <f t="shared" si="3"/>
        <v>-1.7679558011049725E-4</v>
      </c>
      <c r="J50" s="34" t="s">
        <v>210</v>
      </c>
    </row>
    <row r="51" spans="2:10" ht="15.75" x14ac:dyDescent="0.45">
      <c r="B51" t="s">
        <v>188</v>
      </c>
      <c r="C51" s="28">
        <v>4.6920000000000002</v>
      </c>
      <c r="D51" s="29">
        <v>1.7281767955801105E-2</v>
      </c>
      <c r="E51" s="28">
        <v>0</v>
      </c>
      <c r="F51" s="29">
        <v>0</v>
      </c>
      <c r="G51" s="28">
        <f t="shared" si="4"/>
        <v>-4.6920000000000002</v>
      </c>
      <c r="H51" s="34" t="s">
        <v>210</v>
      </c>
      <c r="I51" s="29">
        <f t="shared" si="3"/>
        <v>-1.7281767955801105E-2</v>
      </c>
      <c r="J51" s="34" t="s">
        <v>210</v>
      </c>
    </row>
    <row r="52" spans="2:10" ht="15.75" x14ac:dyDescent="0.45">
      <c r="B52" t="s">
        <v>192</v>
      </c>
      <c r="C52" s="28">
        <v>4.6920000000000002</v>
      </c>
      <c r="D52" s="29">
        <v>1.7281767955801105E-2</v>
      </c>
      <c r="E52" s="28">
        <v>4.0960000000000001</v>
      </c>
      <c r="F52" s="29">
        <v>1.6582995951417004E-2</v>
      </c>
      <c r="G52" s="28">
        <f t="shared" si="4"/>
        <v>-0.59600000000000009</v>
      </c>
      <c r="H52" s="34" t="s">
        <v>210</v>
      </c>
      <c r="I52" s="29">
        <f t="shared" si="3"/>
        <v>-6.98772004384101E-4</v>
      </c>
      <c r="J52" s="34" t="s">
        <v>210</v>
      </c>
    </row>
    <row r="53" spans="2:10" ht="15.75" x14ac:dyDescent="0.45">
      <c r="B53" t="s">
        <v>159</v>
      </c>
      <c r="C53" s="28">
        <v>15.875400000000001</v>
      </c>
      <c r="D53" s="29">
        <v>5.8472928176795586E-2</v>
      </c>
      <c r="E53" s="28">
        <v>23.437850000000001</v>
      </c>
      <c r="F53" s="29">
        <v>9.4890080971659921E-2</v>
      </c>
      <c r="G53" s="28">
        <f t="shared" si="4"/>
        <v>7.5624500000000001</v>
      </c>
      <c r="H53" s="33" t="s">
        <v>209</v>
      </c>
      <c r="I53" s="29">
        <f t="shared" si="3"/>
        <v>3.6417152794864335E-2</v>
      </c>
      <c r="J53" s="33" t="s">
        <v>209</v>
      </c>
    </row>
    <row r="54" spans="2:10" x14ac:dyDescent="0.45">
      <c r="B54" s="35" t="s">
        <v>212</v>
      </c>
      <c r="C54" s="36">
        <f>SUM(C29:C53)</f>
        <v>271.5</v>
      </c>
      <c r="D54" s="37">
        <f>SUM(D29:D53)</f>
        <v>0.99999999999999989</v>
      </c>
      <c r="E54" s="36">
        <f>SUM(E29:E53)</f>
        <v>247.00000000000003</v>
      </c>
      <c r="F54" s="38">
        <f>SUM(F29:F53)</f>
        <v>0.99999999999999989</v>
      </c>
    </row>
  </sheetData>
  <mergeCells count="6">
    <mergeCell ref="C2:D2"/>
    <mergeCell ref="E2:F2"/>
    <mergeCell ref="G2:J2"/>
    <mergeCell ref="C27:D27"/>
    <mergeCell ref="E27:F27"/>
    <mergeCell ref="G27:J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GENOL v3</vt:lpstr>
      <vt:lpstr>GENOL IA v3</vt:lpstr>
      <vt:lpstr>GENOL HJP v3</vt:lpstr>
      <vt:lpstr>adscripción v3</vt:lpstr>
      <vt:lpstr>balances v3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Peinado</dc:creator>
  <cp:lastModifiedBy>Rafael Enrique Hidalgo Fernández</cp:lastModifiedBy>
  <dcterms:created xsi:type="dcterms:W3CDTF">2024-03-06T12:29:24Z</dcterms:created>
  <dcterms:modified xsi:type="dcterms:W3CDTF">2024-06-18T10:38:47Z</dcterms:modified>
</cp:coreProperties>
</file>