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4"/>
  <workbookPr/>
  <mc:AlternateContent xmlns:mc="http://schemas.openxmlformats.org/markup-compatibility/2006">
    <mc:Choice Requires="x15">
      <x15ac:absPath xmlns:x15ac="http://schemas.microsoft.com/office/spreadsheetml/2010/11/ac" url="/Users/ana/Downloads/Acreditacion doctorado/Subir Web final/Lectura de tesis doctorales/"/>
    </mc:Choice>
  </mc:AlternateContent>
  <xr:revisionPtr revIDLastSave="0" documentId="13_ncr:1_{FBA5B5EE-B2E3-F74D-BF55-2164089742AA}" xr6:coauthVersionLast="47" xr6:coauthVersionMax="47" xr10:uidLastSave="{00000000-0000-0000-0000-000000000000}"/>
  <bookViews>
    <workbookView xWindow="20" yWindow="500" windowWidth="30480" windowHeight="18600" activeTab="6" xr2:uid="{00000000-000D-0000-FFFF-FFFF00000000}"/>
  </bookViews>
  <sheets>
    <sheet name="Generales" sheetId="2" r:id="rId1"/>
    <sheet name="2018.19" sheetId="3" r:id="rId2"/>
    <sheet name="2019.20" sheetId="4" r:id="rId3"/>
    <sheet name="2020.21" sheetId="5" r:id="rId4"/>
    <sheet name="2021.22" sheetId="6" r:id="rId5"/>
    <sheet name="2022.23" sheetId="7" r:id="rId6"/>
    <sheet name="2023.24" sheetId="8"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3" i="8" l="1"/>
  <c r="D67" i="8"/>
  <c r="D25" i="4"/>
  <c r="D28" i="5"/>
  <c r="E48" i="7"/>
  <c r="F48" i="7"/>
  <c r="D48" i="7"/>
  <c r="E54" i="6"/>
  <c r="F54" i="6"/>
  <c r="D54" i="6"/>
  <c r="I67" i="8"/>
  <c r="H67" i="8"/>
  <c r="E67" i="8"/>
  <c r="F67" i="8"/>
  <c r="E25" i="4"/>
  <c r="F25" i="4"/>
  <c r="I25" i="4"/>
  <c r="D29" i="3"/>
  <c r="E29" i="3"/>
  <c r="F29" i="3"/>
  <c r="B8" i="2"/>
  <c r="J4" i="2"/>
  <c r="K4" i="2" s="1"/>
  <c r="I48" i="7"/>
  <c r="I54" i="6"/>
  <c r="I28" i="5"/>
  <c r="I29" i="3"/>
  <c r="J3" i="2"/>
  <c r="K3" i="2" s="1"/>
  <c r="J5" i="2"/>
  <c r="K5" i="2" s="1"/>
  <c r="J6" i="2"/>
  <c r="K6" i="2" s="1"/>
  <c r="J8" i="2"/>
  <c r="K8" i="2" s="1"/>
  <c r="J9" i="2"/>
  <c r="K9" i="2" s="1"/>
  <c r="J10" i="2"/>
  <c r="K10" i="2" s="1"/>
  <c r="J11" i="2"/>
  <c r="K11" i="2" s="1"/>
  <c r="J12" i="2"/>
  <c r="K12" i="2" s="1"/>
  <c r="J2" i="2"/>
  <c r="H11" i="2"/>
  <c r="H12" i="2"/>
  <c r="H10" i="2"/>
  <c r="H9" i="2"/>
  <c r="H8" i="2"/>
  <c r="L7" i="8"/>
  <c r="L8" i="7"/>
  <c r="L12" i="6"/>
  <c r="H3" i="2"/>
  <c r="H4" i="2"/>
  <c r="H5" i="2"/>
  <c r="H6" i="2"/>
  <c r="H54" i="6"/>
  <c r="L8" i="5"/>
  <c r="E28" i="5"/>
  <c r="F28" i="5"/>
  <c r="L8" i="3"/>
  <c r="H2" i="2"/>
  <c r="I3" i="2" l="1"/>
  <c r="I11" i="2"/>
  <c r="I12" i="2"/>
  <c r="I6" i="2"/>
  <c r="I5" i="2"/>
  <c r="I8" i="2"/>
  <c r="I9" i="2"/>
  <c r="I10" i="2"/>
  <c r="I4" i="2"/>
</calcChain>
</file>

<file path=xl/sharedStrings.xml><?xml version="1.0" encoding="utf-8"?>
<sst xmlns="http://schemas.openxmlformats.org/spreadsheetml/2006/main" count="588" uniqueCount="514">
  <si>
    <t>Fecha Lectura</t>
  </si>
  <si>
    <t>Cotutela</t>
  </si>
  <si>
    <t>Calificación de la defensa</t>
  </si>
  <si>
    <t>Mención Doc. industrial</t>
  </si>
  <si>
    <t>Sí</t>
  </si>
  <si>
    <t>Aprobado - 5</t>
  </si>
  <si>
    <t>Notable - 3</t>
  </si>
  <si>
    <t>ID_tesis</t>
  </si>
  <si>
    <t>2018/19</t>
  </si>
  <si>
    <t>2019/20</t>
  </si>
  <si>
    <t>2020/21</t>
  </si>
  <si>
    <t>2021/22</t>
  </si>
  <si>
    <t>2022/23</t>
  </si>
  <si>
    <t>2023/24</t>
  </si>
  <si>
    <t>Número tesis</t>
  </si>
  <si>
    <t>Mención internacional</t>
  </si>
  <si>
    <t>Compendio de artículos</t>
  </si>
  <si>
    <t>Sobresaliente - Cum Laude - 1</t>
  </si>
  <si>
    <t>Sobresaliente - 2</t>
  </si>
  <si>
    <t>Suficiente - 4</t>
  </si>
  <si>
    <t>Total tesis</t>
  </si>
  <si>
    <t>Mención industrial</t>
  </si>
  <si>
    <t>2</t>
  </si>
  <si>
    <t>0</t>
  </si>
  <si>
    <t>Total</t>
  </si>
  <si>
    <t>Características</t>
  </si>
  <si>
    <t>Evaluación</t>
  </si>
  <si>
    <t xml:space="preserve">Sobresaliente - Cum Laude </t>
  </si>
  <si>
    <t xml:space="preserve">Sobresaliente </t>
  </si>
  <si>
    <t xml:space="preserve">Notable </t>
  </si>
  <si>
    <t>Suficiente</t>
  </si>
  <si>
    <t>Aprobado</t>
  </si>
  <si>
    <t>Últimos 5 años</t>
  </si>
  <si>
    <t>% sobre total tesis leidas</t>
  </si>
  <si>
    <t>% últimos 5 años</t>
  </si>
  <si>
    <t xml:space="preserve">Número de resultados científicos </t>
  </si>
  <si>
    <t>Mención Internacional</t>
  </si>
  <si>
    <t>ARTES ESCÉNICAS Y TURISMO: EL FESTIVAL INTERNACIONAL DE TEATRO CLÁSICO DE ALMAGRO</t>
  </si>
  <si>
    <t>LAS ACTITUDES HACIA LA DIVERSIDAD CULTURAL Y LA IDENTIDAD EN LA FORMACIÓN INICIAL DEL PROFESORADO.</t>
  </si>
  <si>
    <t>LA PROVISIÓN DE BIENES PÚBLICOS PROCEDENTES DE LA AGRICULTURA. ANÁLISIS DE LA HETEROGENEIDAD DE LA DEMANDA RESPECTO AL OLIVAR ANDALUZ.</t>
  </si>
  <si>
    <t>ASPECTOS PSICOLÓGICOS Y DESARROLLO DE COMPETENCIAS EN LA FORMACIÓN DE DOCENTES</t>
  </si>
  <si>
    <t>RÉGIMEN JURÍDICO DE LAS RAMAS DE ACTIVIDAD EN NUESTRO ORDENAMIENTO TRIBUTARIO</t>
  </si>
  <si>
    <t>LOS PLANES DE IGUALDAD EN LAS UNIVERSIDADES ESPAÑOLAS. ESPECIAL REFERENCIA A LAS LEYES DE IGUALDAD EN ESPAÑA.</t>
  </si>
  <si>
    <t>ANÁLISIS DE LAS REPRESENTACIONES DE LA ENFERMEDAD DE ALZHEIMER EN LA LITERATURA Y EN LAS CAMPAÑAS DE SENSIBILIZACIÓN</t>
  </si>
  <si>
    <t>Dominio afectivo en Educación Matemática: el caso de actitudes hacia la estadística en estudiantes colombianos.</t>
  </si>
  <si>
    <t>Relación entre el compromiso deportivo, la resiliencia, la inteligencia emocional y la agresividad de los deportistas en función de las horas de entrenamiento, modalidad deportiva, edad y sexo</t>
  </si>
  <si>
    <t>LA RESPONSABILIDAD LEGAL Y CONTRACTUAL POR DEFECTOS CONSTRUCTIVOS</t>
  </si>
  <si>
    <t>LA CONSTRUCCIÓN SOCIAL DE LA PRECARIEDAD. ESPAÑA 2007-2017</t>
  </si>
  <si>
    <t>UTILIZACIÓN DE WHATSAPP PARA EL TRABAJO GRUPAL POR EL ALUMNADO DE LOS TÍTULOS DE GRADO EN EDUCACIÓN DE LA UNIVERSIDAD DE CÓRDOBA</t>
  </si>
  <si>
    <t>CONSUMO MASIVO DE ALCOHOL Y ADICCIONES EN JÓVENES UNIVERSITARIOS</t>
  </si>
  <si>
    <t>La elección de tratamientos psicológicos basados en la evidencia. Un análisis para integrar los datos científicos con la realidad asistencial</t>
  </si>
  <si>
    <t>THE IMPACTS OF AUSTRALIAN POLICIES ON BOAT PEOPLE TOWARDS ITS BILATERAL RELATIONS WITH INDONESIA: AN ANALYSIS OF INDONESIA'S TERRITORIAL SOVEREIGNTY</t>
  </si>
  <si>
    <t>ESTILOS EDUCATIVOS PARENTALES Y SU RELACIÓN CON LOS PROBLEMAS DE CONDUCTA EN CHICOS CON DISCAPACIDAD FÍSICA Y SENSORIAL</t>
  </si>
  <si>
    <t>LA TÉCNICA DE AMPLIACIÓN INSTRUMENTAL FLAMENCA; UNA PROPUESTA METODOLÓGICA DESDE LA GUITARRA FLAMENCA A LA ORQUESTRA Y SUS ASPECTOS MUSICOLÓGICOS Y PSICOPEDAGÓGICOS</t>
  </si>
  <si>
    <t>DISEÑO DEL PERFIL COMPETENCIAL DE LA PROFESIÓN DE LA EDUCACIÓN SOCIAL</t>
  </si>
  <si>
    <t>EL ANDALUCISMO POLÍTICO EN CATALUÑA: LA INTEGRACIÓN COMO RETO O COMO AMENAZA</t>
  </si>
  <si>
    <t>APROXIMACIÓN BIBLIOMÉTRICA A LA INVESTIGACIÓN EN EMPRENDIMIENTO</t>
  </si>
  <si>
    <t>CONTROL SENSORIOMOTOR EN PACIENTES OPERADOS DE ROTURA DE LIGAMENTO CRUZADO ANTERIOR</t>
  </si>
  <si>
    <t>TURISMO COLABORATIVO EN LA CIUDAD DE CÓRDOBA: ANÁLISIS DEL PERFIL SOCIODEMOGRÁFICO, LA MOTIVACIÓN Y LA SATISFACCIÓN DE ESTA TIPOLOGÍA DE VISITANTES.</t>
  </si>
  <si>
    <t>LA ESTANCIA DEL MENOR PRIVADO DE LIBERTAD EN EL CENTRO DE INTERNAMIENTO DE MENORES INFRACTORES</t>
  </si>
  <si>
    <t>ENTRENAMIENTO CON OCLUSIÓN SANGUÍNEA PARCIAL: VALORACIÓN DE POTENCIALES EFECTOS NO DESEADOS EN STRESS OXIDATIVO, DAÑO MUSCULAR Y RESPUESTA INFLAMATORIA AGUDA LOCAL</t>
  </si>
  <si>
    <t>La formación docente del profesorado universitario.El caso de la Universidad de Córdoba (diagnostico y diseño normativo)</t>
  </si>
  <si>
    <t>GOBERNANZA, RESPONSABILIDAD SOCIAL Y ATRACTIVO EMPRESARIAL.</t>
  </si>
  <si>
    <t>Título en castellano</t>
  </si>
  <si>
    <t>PENSIONES, LONGEVIDAD Y MORTALIDAD. RECURSOS DE PLANIFICACIÓN FINANCIERA A LARGO PLAZO: LA HIPOTECA INVERSA COMO COMPLEMENTO A LA JUBILACIÓN.</t>
  </si>
  <si>
    <t>LA PRÁCTICA DEL CANTO COLECTIVO: BENEFICIOS DESDE LAS PERSPECTIVAS SOCIOAFECTIVA Y EMOCIONAL.</t>
  </si>
  <si>
    <t>LA COMUNICACIÓN COMO MÉTODO JURÍDICO. HERMENÉUTICA Y ANALÍTICA EN LA TEORÍA COMUNICACIONAL DEL DERECHO</t>
  </si>
  <si>
    <t>CARACTERIZACIÓN, RÉGIMEN JURÍDICO Y RETOS DEL NOMBRE COMERCIAL EN UNA ECONOMÍA GLOBAL</t>
  </si>
  <si>
    <t>Análisis del turismo oscuro en Córdoba (España)-Pátzcuaro (México): el Turismo de Cementerios</t>
  </si>
  <si>
    <t>Factores psicosociales relacionados con la salud y el bienestar en pacientes con enfermedad cardiovascular.</t>
  </si>
  <si>
    <t>CONSUMO DE SUSTANCIAS PSICOACTIVAS ASOCIADO AL DESEMPEÑO COGNITIVO, LA DEPRESIÓN Y OTRAS VARIABLES PSICOSOCIALES</t>
  </si>
  <si>
    <t>Análisis de la motivación del turismo gastronómico en el destino cultural de la ciudad de Córdoba</t>
  </si>
  <si>
    <t>Análisis de la relación entre el conocimiento, las actitudes y los comportamientos de los estudiantes de secundaria frente al desarrollo sostenible. Un estudio de caso en un país en vía de desarrollo</t>
  </si>
  <si>
    <t>EL ENCAJE CONSTITUCIONAL DEL MODELO DE OPEN GOVERNMENT</t>
  </si>
  <si>
    <t>La protección constitucional del medio ambiente. Implicación de la ciudadanía en el cuidado del bien común medioambiental.</t>
  </si>
  <si>
    <t>BIENESTAR Y RELACIONES SENTIMENTALES EN ADOLESCENTES DE ANDALUCÍA.</t>
  </si>
  <si>
    <t>INNOVACIÓN, CALIDAD DE VIDA Y GESTIÓN DEL CAMBIO EN PROCESOS CRÓNICOS DE LA SALUD. INFORME DE CASOS Y EVALUACIÓN DE VARIABLES DESDE EL ÁMBITO DE LA PSICOLOGÍA.</t>
  </si>
  <si>
    <t>EL ITINERARIO JURÍDICO Y POLITICO DE JORGE ENRIQUE ZAVALA BAQUERIZO (1922-2014)</t>
  </si>
  <si>
    <t>RESPONSABILIDAD SOCIAL Y SOSTENIBILIDAD CORPORATIVA: UN ESTUDIO APLICADO AL SECTOR COOPERATIVO DE ECUADOR.</t>
  </si>
  <si>
    <t>Modelos econométricos en la predicción de calificaciones de riesgo financiero</t>
  </si>
  <si>
    <t>El sector de apartamentos turísticos. Métodos de valoración.</t>
  </si>
  <si>
    <t>ACTITUDES HACIA LAS MATEMÁTICAS EN ESTUDIANTES UNIVERSITARIOS</t>
  </si>
  <si>
    <t>RELACIÓN ENTRE EL ESTILO DE CRIANZA PARENTAL Y LOS PROBLEMAS INTERNALIZANTES EN LOS HIJOS</t>
  </si>
  <si>
    <t>IDENTIFICACIÓN DEL TURISTA CULTURAL FLAMENCO. INFLUCENCIA DEL FLAMENCO SOBRE EL MERCADO TURÍSTICO EN LA CIUDAD DE CÓRDOBA.</t>
  </si>
  <si>
    <t>PAPEL DEL CAPITAL RELACIONAL EN LA INTERNACIONALIZACIÓN DE LAS EMPRESAS DE BASE TECNOLÓGICA</t>
  </si>
  <si>
    <t>EL CONTRATO DE SEGURO DE VIDA EN EL IMPUESTO SOBRE LA RENTA DE LAS PERSONAS FÍSICAS (CON ESPECIAL REFERENCIA A LOS RENDIMIENTOS DE CAPITAL MOBILIARIO)</t>
  </si>
  <si>
    <t>IDONEIDAD DE UN MODELO DE PRACTICUM DOCENTE MULTIDIMENSIONAL Y BASADO EN PROBLEMAS PARA EL DESARROLLO DE COMPETENCIAS.</t>
  </si>
  <si>
    <t>CIBERCONDUCTA Y EMOTIVIDAD. EMOCIONES SOCIO-MORALES, RIESGOS SOCIALES Y CIBERESPACIO.</t>
  </si>
  <si>
    <t>DISEÑO DE UN SISTEMA DE GESTIÓN DE LA CALIDAD PARA CENTROS DE IDEARIO CATÓLICO DE CÓRDOBA ANTE LOS NUEVOS RETOS PLANTEADOS A LA EDUCACIÓN CRISTIANA.</t>
  </si>
  <si>
    <t>RÉGIMEN JURÍDICO DE LA VIGILANCIA FRONTERIZA DE LA UNIÓN EUROPEA SOBRE LOS FLUJOS MIGRATORIOS. ESTUDIO PARTICULAR DE LA GUARDIA EUROPEA DE FRONTERAS Y COSTAS.</t>
  </si>
  <si>
    <t>FACTORES DEL ENTORNO INFLUYENTES EN LOS SISTEMAS DE GARANTÍA</t>
  </si>
  <si>
    <t>Estudio sobre el uso y el abuso de la tecnología en adolescentes.</t>
  </si>
  <si>
    <t>APLICACIÓN DE LA REALIDAD AUMENTADA (RA) MEDIADA POR VIDEOJUEGOS PARA EL APRENDIZAJE EN LA ETAPA DE EDUCACIÓN PRIMARIA</t>
  </si>
  <si>
    <t>LA CIENCIA CONTABLE Y SU FIN ÚLTIMO: LA INFORMACIÓN. ESTANDARIZACIÓN DEL PROCESO DE CIERRE CONTABLE Y FISCAL EN LAS PEQUEÑAS Y MEDIANAS EMPRESAS (PYMES)</t>
  </si>
  <si>
    <t>ESTÍMULOS COMPUESTOS,TACTOS PUROS E IMPUROS E INTRAVERBALES: UN ESTUDIO EXPERIMENTAL DE SUS IMPLICACIONES EN LA CONDUCTA VERBAL</t>
  </si>
  <si>
    <t>Análisis del impacto socioeconómico de las micro, pequeñas y medianas empresas en la región noroeste de la República Dominicana. Un análisis cuantitativo.</t>
  </si>
  <si>
    <t>RÉGIMEN ECONÓMICO MATRIMONIAL DE GANANCIALES Y SOCIEDADES DE CAPITAL</t>
  </si>
  <si>
    <t>LA OFERTA EMPRESARIAL DE TURISMO ACTIVO EN LA PROVINCIA DE CÓRDOBA. ANÁLISIS ECONÓMICO</t>
  </si>
  <si>
    <t>ANÁLISIS Y MEDICIÓN DE LA INCORPORACIÓN DE PROGRAMAS DE RESPONSABILIDAD SOCIAL CORPORATIVA (RSC) EN EMPRESAS DE DISTRIBUCIÓN DE PRODUCTOS DE CONSUMO MASIVO DE LA PROVINCIA DE MANABÍ (ECUADOR).</t>
  </si>
  <si>
    <t>Mindfulness en adolescentes españoles: validación de la escala MAAS-A en castellano y aplicación del programa de Reducción de estrés basado en la conciencia plena como tratamiento ambulatorio en Salud Mental.</t>
  </si>
  <si>
    <t>La influencia del Derecho Urbanístico en el desarrollo de la ciudad sostenible. El caso de la República del Ecuador.</t>
  </si>
  <si>
    <t>VIOLENCIA DE GÉNERO Y CONTEXTOS DE SOCIALIZACIÓN: UN ESTUDIO RETROSPECTIVO CON MUJERES ANDALUZAS</t>
  </si>
  <si>
    <t>LA IDENTIDAD DE LA MUJER Y EL DEPORTE DE COMPETICIÓN DESDE UNA PERSPECTIVA PSICO-SOCIO-CULTURAL.</t>
  </si>
  <si>
    <t>ANÁLISIS DE LA DEMANDA TURÍSTICA EN LOS SITIOS RAMSAR: LA ISLA SANTAY (ECUADOR)</t>
  </si>
  <si>
    <t>LA MUSICOTERAPIA EN LA MEJORA DE LA CALIDAD DE VIDA EN PERSONAS CON DISCAPACIDAD FÍSICA Y ORGÁNICA SEVERA</t>
  </si>
  <si>
    <t>ANÁLISIS DEL PERFIL, LA MOTIVACIÓN Y LA SATISFACCIÓN DE LOS TURISTAS EN LA COSTA DEL SOL (MÁLAGA) EN RELACIÓN CON LA GASTRONOMÍA.</t>
  </si>
  <si>
    <t>La Familia y la Red de Iguales como Factores de Protección y Riesgo en la Cibervictimización</t>
  </si>
  <si>
    <t>DOPAMINA Y SEROTONINA: DOS NEUROMODULADORES DEL COMPORTAMIENTO DESDE EL NEMATODO CAENORHABDITIS ELEGANS A HUMANOS.</t>
  </si>
  <si>
    <t>EL IMPACTO DE LAS AYUDAS EUROPEAS A LA I+D+I EN EL SECTOR AGROALIMENTARIO DESDE UNA PERSPECTIVA DE GÉNERO: PROYECTOS FINANCIADOS EN ANDALUCÍA POR EL SEXTO Y SÉPTIMO PROGRAMA MARCO.</t>
  </si>
  <si>
    <t>El derecho a la protección en caso de despido en el ordenamiento Jurídico italiano, en la doctrina del Comité Europeo de Derechos Sociales y en la doctrina del Tribunal de Justicia de la Unión Europea.</t>
  </si>
  <si>
    <t>El arbitraje internacional y el Derecho del Mar</t>
  </si>
  <si>
    <t>Análisis de la percepción sobre la violencia de género y acoso por razón de sexo en la universidad.</t>
  </si>
  <si>
    <t>El Mapa Mental Aumentado en Puzle como técnica cooperativa de enseñanza-aprendizaje en educación superior.</t>
  </si>
  <si>
    <t>El Papel del Gobierno en los Mercados de Planes de Pensiones.</t>
  </si>
  <si>
    <t>Impacto en las competencias del alumnado de educación secundaria de un programa holístico de formación del profesorado desde la Neuroeducación como base del cambio metodológico en el aula.</t>
  </si>
  <si>
    <t>PERFILES DE PERSONALIDAD QUE FAVORECEN LA ADHERENCIA EN DIABETES TIPO 1 Y LA INTERACCIÓN CON FACTORES DE SALUD PSICOLÓGICA.</t>
  </si>
  <si>
    <t>APLICACIÓN DIDÁCTICA DE METODOLOGÍAS INTERACTIVAS BASADAS EN EL USO DE SISTEMAS DE RESPUESTA INMEDIATA EN LA ENSEÑANZA Y EL APRENDIZAJE DE LA FÍSICA ONDULATORIA</t>
  </si>
  <si>
    <t>UNA PERSPECTIVA DE LA OFERTA EN FORMACIÓN PERMANENTE EN LA REGIÓN DE SICILIA ORIENTADA HACIA LA MEJORA DEL ENVEJECIMIENTO ACTIVO.</t>
  </si>
  <si>
    <t>ESTUDIO COMPARATIVO ENTRE LOS SISTEMAS NOTARIALES LATINOS ESPAÑOL Y SU INFLUENCIA EN EL NOTARIADO ECUATORIANO</t>
  </si>
  <si>
    <t>Análisis del perfil sociodemográfico, de las motivaciones y del grado de satisfacción de los turistas que visitan la ciudad de Granada</t>
  </si>
  <si>
    <t>LA EDUCACIÓN INCLUSIVA Y LAS COMPETENCIAS SOCIOEMOCIONALES DEL PROFESORADO UNIVERSITARIO EN ESPAÑA.</t>
  </si>
  <si>
    <t>El proceso atencional y comunicativo y el desarrollo de competencias sociales e interpretativas en la formación del pianista de cámara.</t>
  </si>
  <si>
    <t>Maltratadores de género: Estudio sobre el perfil personal, criminológico, y psicopatológico de hombres condenados por maltrato contra la mujer.</t>
  </si>
  <si>
    <t>Multidimensionalidad de la competencia social e implicación en fenómenos de acoso escolar: un estudio longitudinal con escolares andaluces</t>
  </si>
  <si>
    <t>EL ARBITRAJE: SU PUBLICIDAD A TRAVÉS DEL REGISTRO DE LA PROPIEDAD Y EL REGISTRO MERCANTIL</t>
  </si>
  <si>
    <t>Factores motivacionales, cognitivos, emocionales y morales en acoso escolar y ciberacoso.</t>
  </si>
  <si>
    <t>El aprendizaje del modelo VESS y su evaluación mediante Socrative en Educación Superior</t>
  </si>
  <si>
    <t>La efectividad de los tratamientos psicológicos breves y de enfoque transdiagnóstico para los trastornos emocionales en los sistemas sanitarios.</t>
  </si>
  <si>
    <t>EL TRÁNSITO DESDE LA ADMINISTRACIÓN PAPEL HACIA LA ADMINISTRACIÓN ELECTRÓNICA: ANTECEDENTES, REGULACIÓN ACTUAL, ORGANIZACIÓN E IMPLANTACIÓN DE PROCEDIMIENTOS</t>
  </si>
  <si>
    <t>Los fondos OCM como instrumento de promoción internacional para el sector vinícola europeo: primera década de implementación (2009-2018)</t>
  </si>
  <si>
    <t>LAS POLÍTICAS DEL ENOTURISMO Y PERFIL DEL ENOTURISTA EN CAMPANIA (ITALY)</t>
  </si>
  <si>
    <t>La protección de la maternidad en el ordenamiento jurídico laboral: avances y retos en las tutelas preventiva, laboral y prestacional</t>
  </si>
  <si>
    <t>Planificación y evaluación de las competencias en Educación Primaria a través del Aprendizaje Basado en Proyectos Cooperativos. El impacto del Aprendizaje Participativo Cíclico.</t>
  </si>
  <si>
    <t>LAS POLÍTICAS DE EMPLEO DESTINADAS A COLECTIVOS VULNERABLES EN EL ORDENAMIENTO JURÍDICO ESPAÑOL</t>
  </si>
  <si>
    <t>Evaluación de hábitos de alimentación y actividad física en niños escolares como método de prevención de obesidad infantil.</t>
  </si>
  <si>
    <t>Diagnóstico Diferencial Temprano en Población Infantil con Trastornos del Neurodesarrollo. Marcadores Psicofisiológicos Basados en Metodología de Seguimiento Ocular.</t>
  </si>
  <si>
    <t>LA GESTIÓN DEL MARKETING INTERNO Y EL COMPROMISO ORGANIZACIONAL EN EL COOPERATIVISMO DE ECUADOR</t>
  </si>
  <si>
    <t>EVALUACIÓN DE ESTRATEGIAS Y DESARROLLO DE LA ORIENTACIÓN Y LA ACCIÓN TUTORIAL EN LAS UNIVERSIDADES DE MANABÍ (ECUADOR)</t>
  </si>
  <si>
    <t>Perspectiva internacional de la excelencia docente en Educación Infantil. Diálogos entre la literatura científica y la infancia</t>
  </si>
  <si>
    <t>LA ATENCIÓN A LA DIVERSIDAD EN LAS UNIVERSIDADES ESPAÑOLAS: EXPLORACIÓN, PREDICCIÓN Y PROPUESTA DE INSTITUCIONALIZACIÓN EN LAS ÁREAS DE INVESTIGACIÓN Y DE INNOVACIÓN DOCENTE</t>
  </si>
  <si>
    <t>LAS CONDUCTAS DE MENOR IMPORTANCIA EN EL DERECHO DE LA COMPETENCIA</t>
  </si>
  <si>
    <t>ANÁLISIS DEL APOYO AL TURISMO SOSTENIBLE EN ZONAS RURALES CON POTENCIAL PARA EL DESARROLLO DEL AGROTURISMO. UN ESTUDIO DE CASO EN LA REPÚBLICA DOMINICANA.</t>
  </si>
  <si>
    <t>Análisis de las competencias en docentes universitarios en las Tecnologías de la Información y la Comunicación (TIC).</t>
  </si>
  <si>
    <t>Análisis de las Creencias de los docentes y su integración con las Tecnologías de la Información y Comunicación en el proceso de enseñanza aprendizaje</t>
  </si>
  <si>
    <t>ANÁLISIS DE LA EFECTIVIDAD DEL ANALYTICAL PROGRAMMES FOR MATHEMATICS EN LA EDUCACIÓN SECUNDARIA PARA ESTUDIANTES CON DISLEXIA EN GRECIA</t>
  </si>
  <si>
    <t>INVESTIGACIÓN DE LA CORRELACIÓN ENTRE LA COMPRENSIÓN Y LA PRODUCCIÓN DEL DISCURSO (HABLADO Y ESCRITO) EN ESTUDIANTES CON DISLEXIA Y SU ADAPTACIÓN DENTRO DEL AULA (ACTITUDES Y METODOLOGÍA DE LOS DOCENTES EN MACEDONIA, GRECIA)</t>
  </si>
  <si>
    <t>INNOVACIONES PEDAGÓGICAS PARA DAR RESPUESTA AL ALUMNADO CON DEPRESIÓN EN CONTEXTOS ESCOLARES A TRAVÉS DE ORIENTACIONES A LA FAMILIA.</t>
  </si>
  <si>
    <t>EFICACIA DOCENTE EN EL ÁMBITO DE LA EDUCACIÓN BILINGÜE: PERFIL COMPETENCIAL DEL PROFESORADO</t>
  </si>
  <si>
    <t>ANÁLISIS DE LOS SERVICIOS OFERTADOS POR EL PSICÓLOGO ESCOLAR A LA COMUNIDAD EDUCATIVA GRIEGA</t>
  </si>
  <si>
    <t>Evaluación de aplicaciones educativas de AR con estudiantes adultos</t>
  </si>
  <si>
    <t>ADAPTACIÓN CURRICULAR PARA TRABAJAR LA DISLEXIA EN EDUCACIÓN PRIMARIA A TRAVÉS DE LA MÚSICA</t>
  </si>
  <si>
    <t>Exploración de la combinación de GeoGebra y plegado de papel para fomentar el pensamiento geométrico en la escuela secundaria</t>
  </si>
  <si>
    <t>FACTORES PSICOLÓGICOS QUE DETERMINAN EL EMPLEO DE LAS TIC CON ESTUDIANTES DE EDUCACIÓN SECUNDARIA DESDE UNA PERSPECTIVA INCLUSIVA</t>
  </si>
  <si>
    <t>IMPORTANCIA DE LA COMUNICACIÓN NO VERBAL DEL PROFESORADO EN EL APRENDIZAJE Y RENDIMIENTO: LA PERCEPCIÓN DEL ALUMNADO DEL GRADO EN EDUCACIÓN PRIMARIA.</t>
  </si>
  <si>
    <t>Factores de riesgo y de protección ante las conductas antisociales</t>
  </si>
  <si>
    <t>EL DERECHO A LA EDUCACIÓN Y LA INTEGRACIÓN DE MENORES EXTRANJEROS EN ITALIA Y ESPAÑA.(desde un punto de vista romanista)</t>
  </si>
  <si>
    <t>Políticas migratorias en Italia y España: Dos países en comparación (Punto de vista romanista)</t>
  </si>
  <si>
    <t>Protección internacional del patrimonio cultural. Especial referencia al patrimonio cultural subacuático.</t>
  </si>
  <si>
    <t>The Role of Social media in Improving Teaching according to the Perspective of Teachers of the Elementary Schools in East Jerusalem</t>
  </si>
  <si>
    <t>Creencias sobre la formación inicial y la Identidad Profesional Docente del profesorado de educación secundaria.</t>
  </si>
  <si>
    <t>ANÁLISIS DE LAS RUTAS GASTRONÓMICAS EN EL MARCO DE LAS DENOMINACIONES DE ORIGEN PROTEGIDAS DE CÓRDOBA</t>
  </si>
  <si>
    <t>FORTALECIMIENTO DE LA EXPORTACIÓN DEL CACAO EN LA PROVINCIA DE MANABÍ</t>
  </si>
  <si>
    <t>LA SATISFACCION LABORAL Y SU INFLUENCIA EN EL COMPROMISO ORGANIZACIONAL DE LOS EMPLEADOS EN EL PLANTA HOTELERA DEL ECUADOR: QUITO, GUAYAQUIL Y CUENCA.</t>
  </si>
  <si>
    <t>Teoría de Redes y trastornos emocionales: un modelo explicativo para la evaluación y diagnóstico.</t>
  </si>
  <si>
    <t>ESTUDIO POLÍTICO-CRIMINAL Y DOGMÁTICO SOBRE LOS DELITOS DE FINANCIACIÓN ILEGAL DE PARTIDOS POLÍTICOS</t>
  </si>
  <si>
    <t>La inmigración: potencialidad y eficacia del deporte como instrumento de integración social.</t>
  </si>
  <si>
    <t>NUEVOS MODELOS DE NEGOCIOS EN ÁREAS TURÍSTICAS PROTEGIDAS</t>
  </si>
  <si>
    <t>Universidad e Inclusión: Estudio del discurso de líderes institucionales para fortalecer la institucionalización del enfoque inclusivo en la enseñanza superior</t>
  </si>
  <si>
    <t>LA EXIGENCIA DE IMPUESTOS COMO CONSECUENCIA DE LA DESOCUPACIÓN DE LA VIVIENDA: SUS PRINCIPALES LÍMITES CONSTITUCIONALES</t>
  </si>
  <si>
    <t>Análisis y caracterización de la cadena de valor del maíz duro en la Provincia de Manabí, Ecuador.</t>
  </si>
  <si>
    <t>LA PROTECCIÓN PENAL DEL NASCITURUS Y EL DELITO DE LESIONES AL FETO: ANTECEDENTES HISTÓRICOS Y ANÁLISIS DE SU REGULACIÓN ACTUAL.</t>
  </si>
  <si>
    <t>La duración razonable del proceso civil italiano a la luz de la jurisprudencia del Tribunal Europeo de Derechos Humanos.</t>
  </si>
  <si>
    <t>Uso y manejo de las TIC para el aprendizaje en las titulaciones de humanidades, de la Pontificia Universidad Católica Madre y Maestra</t>
  </si>
  <si>
    <t>ESTUDIO SOBRE LAS PERCEPCIONES DEL ALUMNADO GRIEGO, DE LA ETAPA DE SECUNDARIA EN LA ASIGNATURA DE MATEMÁTICAS, REFERENTES A ALGUNOS ASPECTOS DE LA COMPETENCIA DE APRENDER A APRENDER, DESDE UNA PERSPECTIVA DE LA PSICOLÓGICA ESCOLAR EN EDUCACIÓN.</t>
  </si>
  <si>
    <t>El acceso y uso de métodos, herramientas y habilidades específicas que los educadores generales de Educación Secundaria griegos tienen para el proceso de enseñanza aprendizaje del alumnado con necesidades educativas especiales.</t>
  </si>
  <si>
    <t>El régimen sancionador de la seguridad ciudadana</t>
  </si>
  <si>
    <t>Contribución del pensamiento computacional con Scratch al proceso de enseñanza y aprendizaje de las Matemáticas</t>
  </si>
  <si>
    <t>Bienestar psicológico en enfermedades crónicas desde una perspectiva de género: variables psicosociales e intervenciones psicológicas breves.</t>
  </si>
  <si>
    <t>Análisis de la producción científica en Colombia sobre Educación indexada en ESCI</t>
  </si>
  <si>
    <t>DESPIDO COLECTIVO PÚBLICO EN EL ORDENAMIENTO JURÍDICO ESPAÑOL</t>
  </si>
  <si>
    <t>Producción científica en educación relacionada con la legislación y la administración: un análisis cienciométrico</t>
  </si>
  <si>
    <t>Régimen jurídico del Femicidio en el Ecuador: problemática social y respuesta jurídica</t>
  </si>
  <si>
    <t>Predictores longitudinales de violencia y síntomas somáticos en la adolescencia.</t>
  </si>
  <si>
    <t>El desarrollo profesional docente a través de una organización de aprendizaje. Programa PISGAH para directores en marcos escolares'': Un análisis multinivel utilizando el marco de coherencia interna.</t>
  </si>
  <si>
    <t>Evaluación de los mercados de agua como medida de adaptación a la escasez de agua y al cambio climático en España.</t>
  </si>
  <si>
    <t>México, Cultura de Paz y Periodismo: La urgente necesidad de transformar la cultura de violencia en Cultura de Paz.</t>
  </si>
  <si>
    <t>Innovación y desarrollo de empresas de la industria de servicios: Relación con el desarrollo económico de la República Dominicana.</t>
  </si>
  <si>
    <t>Análisis de programas y prácticas en la formación docente inicial universitaria. Construcción de indicadores de excelencia para el Grado en Educación Infantil</t>
  </si>
  <si>
    <t>LOS FLUJOS MIGRATORIOS IRREGULARES COMO ÁMBITO DE SEGURIDAD NACIONAL EN ESPAÑA. UNA POLÍTICA PÚBLICA INTEGRADA EN EL MARCO DE LA UNIÓN EUROPEA.</t>
  </si>
  <si>
    <t>La Guerra de Cuba en el Heraldo de Madrid y en los debates del Congreso de los Diputados (1895-1898)</t>
  </si>
  <si>
    <t>La practica de las actividades físicas y deportivas entre los adolescentes: desde la motivación a la construcción de un estilo de vida activo y saludable</t>
  </si>
  <si>
    <t>Factores determinantes en la intencionalidad de emprendimiento de mujeres universitarias</t>
  </si>
  <si>
    <t>Creación de un modelo de intervención psicopedagógica que favorezca el desarrollo de las habilidades intelectuales, la motivación de los estudiantes del tercer nivel del segundo ciclo de la educación secundaria en Santo Domingo, República Dominicana</t>
  </si>
  <si>
    <t>LOS CONTRATOS DE COLABORACIÓN ESTADOUNIDENSES: ANÁLISIS JURÍDICO Y LÉXICO BASADO EN CORPUS PARA LA PRÁCTICA LEGAL Y TRADUCTORA</t>
  </si>
  <si>
    <t>LA FORMACION AGROPECUARIA EN EL NIVEL UNIVERSITARIO EN ARGENTINA: SU VINCULACIÓN CON LOS CAMBIOS EN EL SECTOR TECNOLÓGICO PRODUCTIVO EN EL MARCO DEL PROCESO DE ACREDITACIÓN</t>
  </si>
  <si>
    <t>TIPOLOGÍA DEL COMPORTAMIENTO DEL CONSUMIDOR DE PRENDAS DE VESTIR EN LA CIUDAD DE MANTA.</t>
  </si>
  <si>
    <t>Consumo de sustancias en la adolescencia: patrones longitudinales, factores de riesgo y protección</t>
  </si>
  <si>
    <t>Análisis de la conciencia ambiental y de género en adolescentes para su mejora desde la educación.</t>
  </si>
  <si>
    <t>LOS CONTRATOS DE CRÉDITO AL CONSUMO</t>
  </si>
  <si>
    <t>La Calidad Institucional del Sistema de Ciencia, Tecnología e Innovación en España: análisis comparativo de sus instituciones</t>
  </si>
  <si>
    <t>LA CO-CREACIÓN DE VALOR Y LA CALIDAD DE LAS UNIVERSIDADES: EL CASO DE LA UNIVERSIDAD TÉCNICA DE MANABÍ Y LA UNIVERSIDAD SAN GREGORIO DE PORTOVIEJO</t>
  </si>
  <si>
    <t>Comportamiento del Turista en un entorno de alerta sanitaria.</t>
  </si>
  <si>
    <t>La calidad del servicio, la satisfacción de los visitantes y sus intenciones conductuales en las excursiones de día: Un estudio de las excursiones a Isla de La Plata (Ecuador)</t>
  </si>
  <si>
    <t>ACEPTACIÓN TECNOLÓGICA EN EL PROFESORADO DE EDUCACIÓN SUPERIOR: UN ENFOQUE DESDE EL MODELADO DE VARIABLES LATENTES</t>
  </si>
  <si>
    <t>La Competencia Social y Digital en la Etapa de Educación Primaria: evaluación y análisis.</t>
  </si>
  <si>
    <t>EL COOPERATIVISMO SOCIAL COMO RESPUESTA A LA CRISIS ECONÓMICA Y SOCIAL DEL TERRITORIO CALABRÉS.</t>
  </si>
  <si>
    <t>Actitudes hacia las matemáticas en estudiantes de Educación Media en Colombia</t>
  </si>
  <si>
    <t>CARACTERIZACIÓN DE LA INTERNACIONALIZACIÓN EN EMPRESAS DEL SECTOR ATUNERO DE LA PROVINCIA DE MANABÍ (ECUADOR)</t>
  </si>
  <si>
    <t>Turismo religioso en Montecristi (Ecuador): Análisis de turistas y residentes</t>
  </si>
  <si>
    <t>La competencia digital en la Educación Superior: evaluación y análisis a partir del estado del arte.</t>
  </si>
  <si>
    <t>El maestro como coach. El efecto de implementar herramientas de entrenamiento entre el personal educativo en la conciencia metacognitiva, la autogestión y las habilidades de autorregulación de los estudiantes árabes palestinos de secundaria</t>
  </si>
  <si>
    <t>Variables individuales y de grupo en el fenómeno del acoso escolar: análisis longitudinal del ajuste social y normativo.</t>
  </si>
  <si>
    <t>LIBERTAD DE CONCIENCIA Y PRINCIPIO DE IGUALDAD. UN ESTUDIO JURÍDICO DESDE LA TRANSVERSAL DE GÉNERO.</t>
  </si>
  <si>
    <t>La conducta suicida y su relación con factores psicosociales vinculados a la salud mental, en población juvenil chilena. Un análisis para la generación de programas de prevención</t>
  </si>
  <si>
    <t>Mejora de la interacción social entre niños con trastorno del espectro autista en entornos inclusivos mediante la intervención mediada por compañeros</t>
  </si>
  <si>
    <t>Capacitación del Profesorado, de las Carreras de Formación Docente, para Elaborar los Programas de Asignaturas por Competencias en la Universidad Nacional Evangélica. República Dominicana</t>
  </si>
  <si>
    <t>Metodología y análisis de las enseñanzas de baile flamenco.</t>
  </si>
  <si>
    <t>El papel de la cultura empresarial y las habilidades directivas en la innovación.</t>
  </si>
  <si>
    <t>Competencia digital docente del profesorado universitario en base al Modelo DigCompEdu: el caso del Instituto Superior de Formación Docente Salome Ureña (ISFODOSU)</t>
  </si>
  <si>
    <t>Factors of spreading the aggressive behavior among kindergarteners from the perspective of their teachers in East Jerusalem</t>
  </si>
  <si>
    <t>La timidez, la evitación de la soledad y la identidad como predictores de adicción a Internet entre adolescentes</t>
  </si>
  <si>
    <t>La Educación Bilingüe e Intercultural: desarrollo de competencias sociales y culturales a través de programas bilingües.</t>
  </si>
  <si>
    <t>Análisis de estrategias y recursos metodológicos mediados por tecnologías: percepciones de futuros docentes sobre la gamificación, el flipped classroom y las TIC y la atención a la diversidad</t>
  </si>
  <si>
    <t>Efectos de la exposición al sufrimiento humano sobre los profesionales del ámbito de la atención psicológica</t>
  </si>
  <si>
    <t>La influencia de las variables psicosociales y motivacionales en menores con Diabetes Mellitus tipo 1 desde un enfoque multidisciplinar y multinivel</t>
  </si>
  <si>
    <t>La Formación Docente Necesaria para promover el avance de la Inclusión Educativa en Centros de Jornada Escolar Extendida en Zonas Vulnerables del Gran Santo Domingo .</t>
  </si>
  <si>
    <t>EL EMPRENDIMIENTO COLECTIVO: UNA VÍA INEXPLORADA</t>
  </si>
  <si>
    <t>Acercando la historia de las matemáticas al aula: una experiencia con alumnos de educación secundaria.</t>
  </si>
  <si>
    <t>El papel de las Mujeres en áreas STEM en la gestión e investigación de las universidades andaluzas</t>
  </si>
  <si>
    <t>Aprendizaje en contextos heterogéneos: el caso de las aulas multigrado en el sistema educativo de la República Dominicana</t>
  </si>
  <si>
    <t>El efecto del control de estímulo en la emergencia de las relaciones del naming bidireccional.</t>
  </si>
  <si>
    <t>FORMACIÓN PERMANENTE DE MIGRANTES ADULTOS REFUGIADOS. EL PAPEL DE LA INTELIGENCIA EMOCIONAL EN EL DESARROLLO DE HABILIDADES PARA LA VIDA</t>
  </si>
  <si>
    <t>LA GESTIÓN DE LOS BIENES Y DERECHOS DE LOS MENORES DE EDAD NO EMANCIPADOS SOMETIDOS A PATRIA POTESTAD O TUTELA</t>
  </si>
  <si>
    <t>LA CONTRIBUCIÓN DEL ASESORAMIENTO PEDAGÓGICO EN LA ENSEÑANZA SECUNDARIA DE IDIOMAS DE ADOLESCENTES CON TRASTORNOS DEL ESPECTRO AUTISTA Y SUS FAMILIAS</t>
  </si>
  <si>
    <t>La responsabilidad social corporativa como antecedente de la satisfacción y lealtad universitaria. Un análisis en la República Dominicana</t>
  </si>
  <si>
    <t>El emprendimiento como opción profesional para contribuir al desarrollo sostenible. Un estudio de caso en un país en desarrollo</t>
  </si>
  <si>
    <t>Percepción de los estudiantes de ingeniería sobre el desarrollo sostenible. Un análisis desde las dimensiones económicas, sociales y ambientales en un país en desarrollo</t>
  </si>
  <si>
    <t>Descripción de los roles del bullying atendiendo a las características de la estructura social de participación del aula: un Estudio Longitudinal.</t>
  </si>
  <si>
    <t>EMPODERAMIENTO INDIVIDUAL Y COLECTIVO DE LAS MUJERES EN LA POBLACIÓN DE DOCENTES Y GRADUADAS Y SU RELACIÓN CON LA FORMACIÓN ACADÉMICA.</t>
  </si>
  <si>
    <t>Los factores psicológicos en la Gestión de Recursos Humanos y la Capacitación para mejorar la eficiencia de la Administración Pública en Grecia.</t>
  </si>
  <si>
    <t>Factores condicionantes de la relación de los menores con los dispositivos electrónicos. Importancia de las prácticas parentales en un mundo de pantallas.</t>
  </si>
  <si>
    <t>Los efectos del confinamiento por Covid-19 en las competencias socioemocionales y morales,ciberodio, bullying, cyberbullying y otras conductas antisociales del alumnado de Educación Primaria.</t>
  </si>
  <si>
    <t>Estimación del costo de capital a través del Proceso Analítico Jerárquico (PAJ). Caso compañías ecuatorianas.</t>
  </si>
  <si>
    <t>Análisis de la formación del profesorado en Grecia para la inclusión del alumnado con dificultades de aprendizaje en el aula ordinaria</t>
  </si>
  <si>
    <t>Actitud y predicción en matemáticas del alumnado de segundo ciclo de nivel medio en República Dominicana</t>
  </si>
  <si>
    <t>El lenguaje político sobre la sanidad, la inmigración y la educación de Estados Unidos en los discursos de Donald Trump y Barack Obama: una propuesta de análisis.</t>
  </si>
  <si>
    <t>Factores determinantes de la viabilidad de los microemprendimientos en Ecuador con una perspectiva de género. Caso de Manabi</t>
  </si>
  <si>
    <t>Modelo de análisis de la satisfacción de los estudiantes con las bibliotecas universitarias. Un estudio de caso en un país en desarrollo con necesidades profesionales para el impulso de la economía comunitaria</t>
  </si>
  <si>
    <t>Satisfacción ciudadana en los servicios municipales. Casos Parroquias Urbanas y Rurales Guayaquil - Ecuador</t>
  </si>
  <si>
    <t>Educación especial e integración de inmigrantes de segunda generación en la escuela primaria griega.</t>
  </si>
  <si>
    <t>El uso de métodos de enseñanza multisensoriales en estudiantes con dislexia: posiciones y puntos de vista de maestros de jardín de infancia y escuela primaria en la prefectura de Heraklion</t>
  </si>
  <si>
    <t>Tribunal Constitucional y orden de género: propuestas para una justicia constitucional de la igualdad.</t>
  </si>
  <si>
    <t>Afectividad negativa y rendimiento académico en estudiantes universitarios</t>
  </si>
  <si>
    <t>La Asistencia Jurídica Gratuita. Un estudio de Derecho Comparado entre Ecuador y España</t>
  </si>
  <si>
    <t>Incidencia de la formación digital y el liderazgo de los técnicos docentes distritales en el desempeño de sus funciones</t>
  </si>
  <si>
    <t>Factores mediadores en el comportamiento de compra de las personas mayores en supermercados</t>
  </si>
  <si>
    <t>La formación matemática de los planes de estudio del Grado de Educación Infantil en España</t>
  </si>
  <si>
    <t>Percepciones de los directores de Educación Secundaria sobre la implementación de los protocolos de educación inclusiva en Grecia.</t>
  </si>
  <si>
    <t>Derecho a la muerte. Un estudio de derecho comparado entre Italia y España.</t>
  </si>
  <si>
    <t>La historia reciente de Italia: el proceso de enseñanza y aprendizaje de la educación para la ciudadanía. Un estudio de caso en Avellino.</t>
  </si>
  <si>
    <t>LOS LÍMITES AL DERECHO DE LIBRE CIRCULACIÓN Y RESIDENCIA DE LOS CIUDADANOS EUROPEOS</t>
  </si>
  <si>
    <t>Fomento de la educación intercultural y la inclusión de estudiantes SEND a través de UDL en las aulas generales de educación secundaria griega.</t>
  </si>
  <si>
    <t>El uso del juego en las habilidades de educación y desarrollo de niños con autismo: opiniones y puntos de vista de padres y maestros de educación especial.</t>
  </si>
  <si>
    <t>ACTITUDES DE LOS MAESTROS HACIA LA INCLUSION DE ESTUDIANTES AUTISTAS Y FACTORES QUE LAS CONFIGURAN</t>
  </si>
  <si>
    <t>Estudio de variables relacionadas con el impacto psicosocial de la infertilidad y la eficacia de las intervenciones psicosociales en parejas bajo técnicas de reproducción asistida</t>
  </si>
  <si>
    <t>ACTIVIDAD Y CONDICIÓN FÍSICA EN EL BIENESTAR Y LA CALIDAD DE VIDA. EL PAPEL DE LA AUTOEFICACIA EN LA VIDA ADULTA DE LAS MUJERES</t>
  </si>
  <si>
    <t>Periodismo Constructivo para la prensa económica en el Oriente Próximo Árabe</t>
  </si>
  <si>
    <t>Dificultades en la enseñanza de ecuaciones lineales a estudiantes sin y con dificultades específicas del aprendizaje: la perspectiva del profesorado</t>
  </si>
  <si>
    <t>Razonamiento estadístico de los estudiantes de Educación Básica Secundaria</t>
  </si>
  <si>
    <t>Utilización de un enfoque de aprendizaje basado en proyectos para fomentar el interés por las materias STEM y el desarrollo del pensamiento crítico en una escuela de formación profesional de los EAU</t>
  </si>
  <si>
    <t>NEUROMODULACIÓN, IMPULSIVIDAD Y CONTROL MOTOR INHIBITORIO: UN ESTUDIO MEDIANTE ESTIMULACIÓN TRANSCRANEAL CON CORRIENTE DIRECTA (tDCS)</t>
  </si>
  <si>
    <t>La evaluación del desarrollo evolutivo en niños de 0 a 6 años. Una herramienta psicométrica en el ámbito de la Atención Temprana.</t>
  </si>
  <si>
    <t>La conducta prosocial y el Burnout en Trabajadores/as Sociales</t>
  </si>
  <si>
    <t>Turismo nelle Città Patrimonio dell Umanità: il caso della città di Napoli</t>
  </si>
  <si>
    <t>INTERVENCIONES DE PREVENCIÓN Y AFRONTAMIENTO DEL EXTREMISMO VIOLENTO DESDE UN ENFOQUE PSICOSOCIAL</t>
  </si>
  <si>
    <t>La gestión de la calidad y sostenibilidad como factores clave para el desempeño empresarial</t>
  </si>
  <si>
    <t>Educación continua de enfermeros y sus efectos en la gestión de la salud</t>
  </si>
  <si>
    <t>432</t>
  </si>
  <si>
    <t>433</t>
  </si>
  <si>
    <t>255</t>
  </si>
  <si>
    <t>246</t>
  </si>
  <si>
    <t>597</t>
  </si>
  <si>
    <t>584</t>
  </si>
  <si>
    <t>571</t>
  </si>
  <si>
    <t>262</t>
  </si>
  <si>
    <t>167</t>
  </si>
  <si>
    <t>216</t>
  </si>
  <si>
    <t>463</t>
  </si>
  <si>
    <t>510</t>
  </si>
  <si>
    <t>914</t>
  </si>
  <si>
    <t>490</t>
  </si>
  <si>
    <t>171</t>
  </si>
  <si>
    <t>440</t>
  </si>
  <si>
    <t>451</t>
  </si>
  <si>
    <t>282</t>
  </si>
  <si>
    <t>804</t>
  </si>
  <si>
    <t>240</t>
  </si>
  <si>
    <t>245</t>
  </si>
  <si>
    <t>836</t>
  </si>
  <si>
    <t>596</t>
  </si>
  <si>
    <t>937</t>
  </si>
  <si>
    <t>286</t>
  </si>
  <si>
    <t>239</t>
  </si>
  <si>
    <t>942</t>
  </si>
  <si>
    <t>518</t>
  </si>
  <si>
    <t>362</t>
  </si>
  <si>
    <t>458</t>
  </si>
  <si>
    <t>563</t>
  </si>
  <si>
    <t>428</t>
  </si>
  <si>
    <t>895</t>
  </si>
  <si>
    <t>435</t>
  </si>
  <si>
    <t>251</t>
  </si>
  <si>
    <t>319</t>
  </si>
  <si>
    <t>420</t>
  </si>
  <si>
    <t>52</t>
  </si>
  <si>
    <t>135</t>
  </si>
  <si>
    <t>335</t>
  </si>
  <si>
    <t>456</t>
  </si>
  <si>
    <t>353</t>
  </si>
  <si>
    <t>168</t>
  </si>
  <si>
    <t>341</t>
  </si>
  <si>
    <t>156</t>
  </si>
  <si>
    <t>250</t>
  </si>
  <si>
    <t>321</t>
  </si>
  <si>
    <t>314</t>
  </si>
  <si>
    <t>272</t>
  </si>
  <si>
    <t>344</t>
  </si>
  <si>
    <t>415</t>
  </si>
  <si>
    <t>544</t>
  </si>
  <si>
    <t>459</t>
  </si>
  <si>
    <t>247</t>
  </si>
  <si>
    <t>503</t>
  </si>
  <si>
    <t>878</t>
  </si>
  <si>
    <t>586</t>
  </si>
  <si>
    <t>221</t>
  </si>
  <si>
    <t>92</t>
  </si>
  <si>
    <t>157</t>
  </si>
  <si>
    <t>82</t>
  </si>
  <si>
    <t>185</t>
  </si>
  <si>
    <t>425</t>
  </si>
  <si>
    <t>62</t>
  </si>
  <si>
    <t>448</t>
  </si>
  <si>
    <t>279</t>
  </si>
  <si>
    <t>417</t>
  </si>
  <si>
    <t>565</t>
  </si>
  <si>
    <t>595</t>
  </si>
  <si>
    <t>771</t>
  </si>
  <si>
    <t>523</t>
  </si>
  <si>
    <t>449</t>
  </si>
  <si>
    <t>342</t>
  </si>
  <si>
    <t>15</t>
  </si>
  <si>
    <t>507</t>
  </si>
  <si>
    <t>228</t>
  </si>
  <si>
    <t>306</t>
  </si>
  <si>
    <t>708</t>
  </si>
  <si>
    <t>546</t>
  </si>
  <si>
    <t>115</t>
  </si>
  <si>
    <t>421</t>
  </si>
  <si>
    <t>412</t>
  </si>
  <si>
    <t>225</t>
  </si>
  <si>
    <t>331</t>
  </si>
  <si>
    <t>238</t>
  </si>
  <si>
    <t>511</t>
  </si>
  <si>
    <t>604</t>
  </si>
  <si>
    <t>551</t>
  </si>
  <si>
    <t>188</t>
  </si>
  <si>
    <t>922</t>
  </si>
  <si>
    <t>753</t>
  </si>
  <si>
    <t>430</t>
  </si>
  <si>
    <t>543</t>
  </si>
  <si>
    <t>368</t>
  </si>
  <si>
    <t>408</t>
  </si>
  <si>
    <t>465</t>
  </si>
  <si>
    <t>143</t>
  </si>
  <si>
    <t>124</t>
  </si>
  <si>
    <t>358</t>
  </si>
  <si>
    <t>365</t>
  </si>
  <si>
    <t>374</t>
  </si>
  <si>
    <t>879</t>
  </si>
  <si>
    <t>806</t>
  </si>
  <si>
    <t>803</t>
  </si>
  <si>
    <t>717</t>
  </si>
  <si>
    <t>646</t>
  </si>
  <si>
    <t>780</t>
  </si>
  <si>
    <t>691</t>
  </si>
  <si>
    <t>163</t>
  </si>
  <si>
    <t>776</t>
  </si>
  <si>
    <t>683</t>
  </si>
  <si>
    <t>690</t>
  </si>
  <si>
    <t>947</t>
  </si>
  <si>
    <t>243</t>
  </si>
  <si>
    <t>919</t>
  </si>
  <si>
    <t>739</t>
  </si>
  <si>
    <t>728</t>
  </si>
  <si>
    <t>347</t>
  </si>
  <si>
    <t>25</t>
  </si>
  <si>
    <t>454</t>
  </si>
  <si>
    <t>254</t>
  </si>
  <si>
    <t>130</t>
  </si>
  <si>
    <t>41</t>
  </si>
  <si>
    <t>316</t>
  </si>
  <si>
    <t>357</t>
  </si>
  <si>
    <t>764</t>
  </si>
  <si>
    <t>102</t>
  </si>
  <si>
    <t>311</t>
  </si>
  <si>
    <t>361</t>
  </si>
  <si>
    <t>46</t>
  </si>
  <si>
    <t>165</t>
  </si>
  <si>
    <t>786</t>
  </si>
  <si>
    <t>881</t>
  </si>
  <si>
    <t>610</t>
  </si>
  <si>
    <t>723</t>
  </si>
  <si>
    <t>517</t>
  </si>
  <si>
    <t>313</t>
  </si>
  <si>
    <t>570</t>
  </si>
  <si>
    <t>741</t>
  </si>
  <si>
    <t>407</t>
  </si>
  <si>
    <t>681</t>
  </si>
  <si>
    <t>625</t>
  </si>
  <si>
    <t>179</t>
  </si>
  <si>
    <t>11</t>
  </si>
  <si>
    <t>579</t>
  </si>
  <si>
    <t>814</t>
  </si>
  <si>
    <t>868</t>
  </si>
  <si>
    <t>339</t>
  </si>
  <si>
    <t>590</t>
  </si>
  <si>
    <t>294</t>
  </si>
  <si>
    <t>710</t>
  </si>
  <si>
    <t>619</t>
  </si>
  <si>
    <t>871</t>
  </si>
  <si>
    <t>356</t>
  </si>
  <si>
    <t>635</t>
  </si>
  <si>
    <t>76</t>
  </si>
  <si>
    <t>352</t>
  </si>
  <si>
    <t>325</t>
  </si>
  <si>
    <t>227</t>
  </si>
  <si>
    <t>581</t>
  </si>
  <si>
    <t>111</t>
  </si>
  <si>
    <t>230</t>
  </si>
  <si>
    <t>617</t>
  </si>
  <si>
    <t>104</t>
  </si>
  <si>
    <t>349</t>
  </si>
  <si>
    <t>765</t>
  </si>
  <si>
    <t>693</t>
  </si>
  <si>
    <t>133</t>
  </si>
  <si>
    <t>631</t>
  </si>
  <si>
    <t>123</t>
  </si>
  <si>
    <t>360</t>
  </si>
  <si>
    <t>31</t>
  </si>
  <si>
    <t>289</t>
  </si>
  <si>
    <t>807</t>
  </si>
  <si>
    <t>718</t>
  </si>
  <si>
    <t>826</t>
  </si>
  <si>
    <t>290</t>
  </si>
  <si>
    <t>139</t>
  </si>
  <si>
    <t>204</t>
  </si>
  <si>
    <t>21</t>
  </si>
  <si>
    <t>12</t>
  </si>
  <si>
    <t>601</t>
  </si>
  <si>
    <t>557</t>
  </si>
  <si>
    <t>542</t>
  </si>
  <si>
    <t>170</t>
  </si>
  <si>
    <t>889</t>
  </si>
  <si>
    <t>587</t>
  </si>
  <si>
    <t>406</t>
  </si>
  <si>
    <t>191</t>
  </si>
  <si>
    <t>893</t>
  </si>
  <si>
    <t>526</t>
  </si>
  <si>
    <t>653</t>
  </si>
  <si>
    <t>367</t>
  </si>
  <si>
    <t>664</t>
  </si>
  <si>
    <t>883</t>
  </si>
  <si>
    <t>892</t>
  </si>
  <si>
    <t>886</t>
  </si>
  <si>
    <t>186</t>
  </si>
  <si>
    <t>784</t>
  </si>
  <si>
    <t>650</t>
  </si>
  <si>
    <t>475</t>
  </si>
  <si>
    <t>42</t>
  </si>
  <si>
    <t>629</t>
  </si>
  <si>
    <t>644</t>
  </si>
  <si>
    <t>888</t>
  </si>
  <si>
    <t>928</t>
  </si>
  <si>
    <t>125</t>
  </si>
  <si>
    <t>894</t>
  </si>
  <si>
    <t>615</t>
  </si>
  <si>
    <t>918</t>
  </si>
  <si>
    <t>647</t>
  </si>
  <si>
    <t>473</t>
  </si>
  <si>
    <t>890</t>
  </si>
  <si>
    <t>95</t>
  </si>
  <si>
    <t>887</t>
  </si>
  <si>
    <t>820</t>
  </si>
  <si>
    <t>469</t>
  </si>
  <si>
    <t>665</t>
  </si>
  <si>
    <t>787</t>
  </si>
  <si>
    <t>730</t>
  </si>
  <si>
    <t>418</t>
  </si>
  <si>
    <t>652</t>
  </si>
  <si>
    <t>678</t>
  </si>
  <si>
    <t>606</t>
  </si>
  <si>
    <t>265</t>
  </si>
  <si>
    <t>178</t>
  </si>
  <si>
    <t>7</t>
  </si>
  <si>
    <t>659</t>
  </si>
  <si>
    <t>794</t>
  </si>
  <si>
    <t>740</t>
  </si>
  <si>
    <t>501</t>
  </si>
  <si>
    <t>336</t>
  </si>
  <si>
    <t>329</t>
  </si>
  <si>
    <t>742</t>
  </si>
  <si>
    <t>496</t>
  </si>
  <si>
    <t>626</t>
  </si>
  <si>
    <t>697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</si>
</sst>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0"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Arial"/>
      <family val="2"/>
    </font>
    <font>
      <sz val="10"/>
      <color theme="1"/>
      <name val="Calibri"/>
      <family val="2"/>
      <scheme val="minor"/>
    </font>
    <font>
      <b/>
      <sz val="8"/>
      <color theme="0"/>
      <name val="Arial"/>
      <family val="2"/>
    </font>
    <font>
      <sz val="11"/>
      <color rgb="FF000000"/>
      <name val="Calibri"/>
      <family val="2"/>
      <scheme val="minor"/>
    </font>
    <font>
      <b/>
      <sz val="11"/>
      <color rgb="FF000000"/>
      <name val="Calibri"/>
      <family val="2"/>
      <scheme val="minor"/>
    </font>
    <font>
      <sz val="8"/>
      <name val="Calibri"/>
      <family val="2"/>
      <scheme val="minor"/>
    </font>
    <font>
      <b/>
      <sz val="12"/>
      <color theme="0"/>
      <name val="Calibri"/>
      <family val="2"/>
      <scheme val="minor"/>
    </font>
    <font>
      <sz val="10"/>
      <color theme="0"/>
      <name val="Calibri"/>
      <family val="2"/>
      <scheme val="minor"/>
    </font>
    <font>
      <b/>
      <sz val="10"/>
      <color theme="0"/>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4"/>
        <bgColor theme="4"/>
      </patternFill>
    </fill>
    <fill>
      <patternFill patternType="solid">
        <fgColor theme="7"/>
        <bgColor indexed="64"/>
      </patternFill>
    </fill>
    <fill>
      <patternFill patternType="solid">
        <fgColor theme="4"/>
        <bgColor indexed="64"/>
      </patternFill>
    </fill>
    <fill>
      <patternFill patternType="solid">
        <fgColor rgb="FFDEECF8"/>
        <bgColor indexed="64"/>
      </patternFill>
    </fill>
    <fill>
      <patternFill patternType="solid">
        <fgColor theme="0"/>
        <bgColor indexed="64"/>
      </patternFill>
    </fill>
    <fill>
      <patternFill patternType="solid">
        <fgColor theme="4"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s>
  <cellStyleXfs count="42">
    <xf numFmtId="0" fontId="0" fillId="0" borderId="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4" fillId="8" borderId="8" applyNumberFormat="0" applyFon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cellStyleXfs>
  <cellXfs count="48">
    <xf numFmtId="0" fontId="0" fillId="0" borderId="0" xfId="0"/>
    <xf numFmtId="0" fontId="23" fillId="34" borderId="16" xfId="0" applyFont="1" applyFill="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2" fillId="33" borderId="10" xfId="0" applyFont="1" applyFill="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0" fillId="0" borderId="0" xfId="0"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3" fillId="0" borderId="0" xfId="0" applyFont="1" applyAlignment="1">
      <alignment horizontal="center" vertical="center"/>
    </xf>
    <xf numFmtId="0" fontId="27" fillId="35" borderId="0" xfId="0" applyFont="1" applyFill="1" applyAlignment="1">
      <alignment horizontal="center" vertical="center"/>
    </xf>
    <xf numFmtId="0" fontId="2" fillId="0" borderId="0" xfId="0" applyFont="1" applyAlignment="1">
      <alignment horizontal="center" vertical="center"/>
    </xf>
    <xf numFmtId="2" fontId="2" fillId="0" borderId="0" xfId="0" applyNumberFormat="1" applyFont="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wrapText="1"/>
    </xf>
    <xf numFmtId="2" fontId="2" fillId="35" borderId="0" xfId="0" applyNumberFormat="1" applyFont="1" applyFill="1" applyAlignment="1">
      <alignment horizontal="center" vertical="center"/>
    </xf>
    <xf numFmtId="0" fontId="2" fillId="35" borderId="0" xfId="0" applyFont="1" applyFill="1" applyAlignment="1">
      <alignment horizontal="center" vertical="center"/>
    </xf>
    <xf numFmtId="14" fontId="29" fillId="36" borderId="14" xfId="0" applyNumberFormat="1" applyFont="1" applyFill="1" applyBorder="1" applyAlignment="1">
      <alignment horizontal="center" vertical="center" wrapText="1"/>
    </xf>
    <xf numFmtId="0" fontId="29" fillId="36" borderId="14" xfId="0" applyFont="1" applyFill="1" applyBorder="1" applyAlignment="1">
      <alignment horizontal="center" vertical="center" wrapText="1"/>
    </xf>
    <xf numFmtId="0" fontId="29" fillId="36" borderId="15" xfId="0" applyFont="1" applyFill="1" applyBorder="1" applyAlignment="1">
      <alignment horizontal="center" vertical="center" wrapText="1"/>
    </xf>
    <xf numFmtId="14" fontId="28" fillId="36" borderId="14" xfId="0" applyNumberFormat="1" applyFont="1" applyFill="1" applyBorder="1" applyAlignment="1">
      <alignment horizontal="center" vertical="center" wrapText="1"/>
    </xf>
    <xf numFmtId="0" fontId="28" fillId="36" borderId="14" xfId="0" applyFont="1" applyFill="1" applyBorder="1" applyAlignment="1">
      <alignment horizontal="center" vertical="center" wrapText="1"/>
    </xf>
    <xf numFmtId="0" fontId="28" fillId="36" borderId="15" xfId="0" applyFont="1" applyFill="1" applyBorder="1" applyAlignment="1">
      <alignment horizontal="center" vertical="center" wrapText="1"/>
    </xf>
    <xf numFmtId="0" fontId="22" fillId="0" borderId="17" xfId="0" applyFont="1" applyBorder="1" applyAlignment="1">
      <alignment horizontal="center" vertical="center" wrapText="1"/>
    </xf>
    <xf numFmtId="0" fontId="23" fillId="34" borderId="12" xfId="0" applyFont="1" applyFill="1" applyBorder="1" applyAlignment="1">
      <alignment horizontal="center" vertical="center" wrapText="1"/>
    </xf>
    <xf numFmtId="0" fontId="22" fillId="37" borderId="10" xfId="0" applyFont="1" applyFill="1" applyBorder="1" applyAlignment="1">
      <alignment horizontal="center" vertical="center" wrapText="1"/>
    </xf>
    <xf numFmtId="0" fontId="22" fillId="37" borderId="11" xfId="0" applyFont="1" applyFill="1" applyBorder="1" applyAlignment="1">
      <alignment horizontal="center" vertical="center" wrapText="1"/>
    </xf>
    <xf numFmtId="0" fontId="22" fillId="38" borderId="10" xfId="0" applyFont="1" applyFill="1" applyBorder="1" applyAlignment="1">
      <alignment horizontal="center" vertical="center" wrapText="1"/>
    </xf>
    <xf numFmtId="0" fontId="22" fillId="38" borderId="11" xfId="0" applyFont="1" applyFill="1" applyBorder="1" applyAlignment="1">
      <alignment horizontal="center" vertical="center" wrapText="1"/>
    </xf>
    <xf numFmtId="0" fontId="22" fillId="38" borderId="14" xfId="0" applyFont="1" applyFill="1" applyBorder="1" applyAlignment="1">
      <alignment horizontal="center" vertical="center" wrapText="1"/>
    </xf>
    <xf numFmtId="0" fontId="22" fillId="38" borderId="17" xfId="0" applyFont="1" applyFill="1" applyBorder="1" applyAlignment="1">
      <alignment horizontal="center" vertical="center" wrapText="1"/>
    </xf>
    <xf numFmtId="2" fontId="0" fillId="0" borderId="0" xfId="0" applyNumberFormat="1"/>
    <xf numFmtId="14" fontId="29" fillId="36" borderId="10" xfId="0" applyNumberFormat="1" applyFont="1" applyFill="1" applyBorder="1" applyAlignment="1">
      <alignment horizontal="center" vertical="center" wrapText="1"/>
    </xf>
    <xf numFmtId="0" fontId="29" fillId="36" borderId="10" xfId="0" applyFont="1" applyFill="1" applyBorder="1" applyAlignment="1">
      <alignment horizontal="center" vertical="center" wrapText="1"/>
    </xf>
    <xf numFmtId="0" fontId="0" fillId="36" borderId="10" xfId="0" applyFill="1" applyBorder="1" applyAlignment="1">
      <alignment horizontal="center" vertical="center" wrapText="1"/>
    </xf>
    <xf numFmtId="0" fontId="0" fillId="36" borderId="11" xfId="0" applyFill="1" applyBorder="1" applyAlignment="1">
      <alignment horizontal="center" vertical="center" wrapText="1"/>
    </xf>
    <xf numFmtId="0" fontId="22" fillId="39" borderId="10" xfId="0" applyFont="1" applyFill="1" applyBorder="1" applyAlignment="1">
      <alignment horizontal="center" vertical="center" wrapText="1"/>
    </xf>
    <xf numFmtId="0" fontId="22" fillId="39" borderId="11" xfId="0" applyFont="1" applyFill="1" applyBorder="1" applyAlignment="1">
      <alignment horizontal="center" vertical="center" wrapText="1"/>
    </xf>
    <xf numFmtId="0" fontId="22" fillId="39" borderId="17" xfId="0" applyFont="1" applyFill="1" applyBorder="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0" fontId="28" fillId="36" borderId="0" xfId="0" applyFont="1" applyFill="1" applyAlignment="1">
      <alignment horizontal="center" vertical="center" wrapText="1"/>
    </xf>
    <xf numFmtId="164" fontId="22" fillId="0" borderId="10" xfId="0" applyNumberFormat="1" applyFont="1" applyBorder="1" applyAlignment="1">
      <alignment horizontal="center" vertical="center" wrapText="1"/>
    </xf>
    <xf numFmtId="164" fontId="22" fillId="38" borderId="10" xfId="0" applyNumberFormat="1" applyFont="1" applyFill="1" applyBorder="1" applyAlignment="1">
      <alignment horizontal="center" vertical="center" wrapText="1"/>
    </xf>
    <xf numFmtId="164" fontId="22" fillId="37" borderId="10" xfId="0" applyNumberFormat="1" applyFont="1" applyFill="1" applyBorder="1" applyAlignment="1">
      <alignment horizontal="center" vertical="center" wrapText="1"/>
    </xf>
    <xf numFmtId="164" fontId="22" fillId="39" borderId="10" xfId="0" applyNumberFormat="1" applyFont="1"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33">
    <dxf>
      <font>
        <b val="0"/>
        <i val="0"/>
        <strike val="0"/>
        <condense val="0"/>
        <extend val="0"/>
        <outline val="0"/>
        <shadow val="0"/>
        <u val="none"/>
        <vertAlign val="baseline"/>
        <sz val="10"/>
        <color theme="1"/>
        <name val="Calibri"/>
        <family val="2"/>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rgb="FF000000"/>
        </left>
        <right style="thin">
          <color rgb="FF000000"/>
        </right>
        <top/>
        <bottom style="thin">
          <color rgb="FF000000"/>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rgb="FF000000"/>
        </left>
        <right style="thin">
          <color rgb="FF000000"/>
        </right>
        <top/>
        <bottom style="thin">
          <color rgb="FF000000"/>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numFmt numFmtId="19" formatCode="m/d/yy"/>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family val="2"/>
        <scheme val="minor"/>
      </font>
      <numFmt numFmtId="164" formatCode="dd\-mm\-yy;@"/>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border outline="0">
        <top style="thin">
          <color rgb="FF000000"/>
        </top>
      </border>
    </dxf>
    <dxf>
      <font>
        <b val="0"/>
        <i val="0"/>
        <strike val="0"/>
        <condense val="0"/>
        <extend val="0"/>
        <outline val="0"/>
        <shadow val="0"/>
        <u val="none"/>
        <vertAlign val="baseline"/>
        <sz val="10"/>
        <color theme="1"/>
        <name val="Calibri"/>
        <family val="2"/>
        <scheme val="minor"/>
      </font>
      <fill>
        <patternFill patternType="solid">
          <fgColor indexed="64"/>
          <bgColor theme="4" tint="0.79998168889431442"/>
        </patternFill>
      </fill>
      <alignment horizontal="center" vertical="center" textRotation="0" wrapText="1" indent="0" justifyLastLine="0" shrinkToFit="0" readingOrder="0"/>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border outline="0">
        <bottom style="medium">
          <color rgb="FF000000"/>
        </bottom>
      </border>
    </dxf>
    <dxf>
      <font>
        <b/>
        <i val="0"/>
        <strike val="0"/>
        <condense val="0"/>
        <extend val="0"/>
        <outline val="0"/>
        <shadow val="0"/>
        <u val="none"/>
        <vertAlign val="baseline"/>
        <sz val="8"/>
        <color theme="1"/>
        <name val="Arial"/>
        <family val="2"/>
        <scheme val="none"/>
      </font>
      <alignment horizontal="center" vertical="center"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rgb="FF000000"/>
        </left>
        <right style="thin">
          <color rgb="FF000000"/>
        </right>
        <top/>
        <bottom style="thin">
          <color rgb="FF000000"/>
        </bottom>
        <vertical/>
        <horizontal/>
      </border>
    </dxf>
    <dxf>
      <font>
        <b val="0"/>
        <i val="0"/>
        <strike val="0"/>
        <condense val="0"/>
        <extend val="0"/>
        <outline val="0"/>
        <shadow val="0"/>
        <u val="none"/>
        <vertAlign val="baseline"/>
        <sz val="10"/>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top style="thin">
          <color rgb="FF000000"/>
        </top>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0"/>
        <name val="Calibri"/>
        <family val="2"/>
        <scheme val="minor"/>
      </font>
      <numFmt numFmtId="19" formatCode="m/d/yy"/>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theme="1"/>
        <name val="Calibri"/>
        <family val="2"/>
        <scheme val="minor"/>
      </font>
      <numFmt numFmtId="164" formatCode="dd\-mm\-yy;@"/>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border outline="0">
        <top style="thin">
          <color rgb="FF000000"/>
        </top>
      </border>
    </dxf>
    <dxf>
      <font>
        <strike val="0"/>
        <outline val="0"/>
        <shadow val="0"/>
        <u val="none"/>
        <vertAlign val="baseline"/>
        <sz val="10"/>
        <color theme="0"/>
        <name val="Calibri"/>
        <family val="2"/>
        <scheme val="minor"/>
      </font>
      <fill>
        <patternFill patternType="solid">
          <fgColor indexed="64"/>
          <bgColor theme="4"/>
        </patternFill>
      </fill>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border outline="0">
        <bottom style="medium">
          <color rgb="FF000000"/>
        </bottom>
      </border>
    </dxf>
    <dxf>
      <font>
        <b/>
        <i val="0"/>
        <strike val="0"/>
        <condense val="0"/>
        <extend val="0"/>
        <outline val="0"/>
        <shadow val="0"/>
        <u val="none"/>
        <vertAlign val="baseline"/>
        <sz val="8"/>
        <color theme="1"/>
        <name val="Arial"/>
        <family val="2"/>
        <scheme val="none"/>
      </font>
      <alignment horizontal="center" vertical="center"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0"/>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0"/>
        <name val="Calibri"/>
        <family val="2"/>
        <scheme val="minor"/>
      </font>
      <numFmt numFmtId="19" formatCode="m/d/yy"/>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theme="1"/>
        <name val="Calibri"/>
        <family val="2"/>
        <scheme val="minor"/>
      </font>
      <numFmt numFmtId="19" formatCode="m/d/yy"/>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border outline="0">
        <top style="thin">
          <color rgb="FF000000"/>
        </top>
      </border>
    </dxf>
    <dxf>
      <font>
        <strike val="0"/>
        <outline val="0"/>
        <shadow val="0"/>
        <u val="none"/>
        <vertAlign val="baseline"/>
        <sz val="10"/>
        <color theme="0"/>
        <name val="Calibri"/>
        <family val="2"/>
        <scheme val="minor"/>
      </font>
      <fill>
        <patternFill patternType="solid">
          <fgColor indexed="64"/>
          <bgColor theme="4"/>
        </patternFill>
      </fill>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border outline="0">
        <bottom style="medium">
          <color rgb="FF000000"/>
        </bottom>
      </border>
    </dxf>
    <dxf>
      <font>
        <b/>
        <i val="0"/>
        <strike val="0"/>
        <condense val="0"/>
        <extend val="0"/>
        <outline val="0"/>
        <shadow val="0"/>
        <u val="none"/>
        <vertAlign val="baseline"/>
        <sz val="8"/>
        <color theme="1"/>
        <name val="Arial"/>
        <family val="2"/>
        <scheme val="none"/>
      </font>
      <alignment horizontal="center" vertical="center"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top style="thin">
          <color rgb="FF000000"/>
        </top>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0"/>
        <name val="Calibri"/>
        <family val="2"/>
        <scheme val="minor"/>
      </font>
      <numFmt numFmtId="19" formatCode="m/d/yy"/>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theme="1"/>
        <name val="Calibri"/>
        <family val="2"/>
        <scheme val="minor"/>
      </font>
      <numFmt numFmtId="164" formatCode="dd\-mm\-yy;@"/>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border outline="0">
        <top style="thin">
          <color rgb="FF000000"/>
        </top>
      </border>
    </dxf>
    <dxf>
      <font>
        <strike val="0"/>
        <outline val="0"/>
        <shadow val="0"/>
        <u val="none"/>
        <vertAlign val="baseline"/>
        <sz val="10"/>
        <color theme="0"/>
        <name val="Calibri"/>
        <family val="2"/>
        <scheme val="minor"/>
      </font>
      <fill>
        <patternFill patternType="solid">
          <fgColor indexed="64"/>
          <bgColor theme="4"/>
        </patternFill>
      </fill>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border outline="0">
        <bottom style="medium">
          <color rgb="FF000000"/>
        </bottom>
      </border>
    </dxf>
    <dxf>
      <font>
        <b/>
        <i val="0"/>
        <strike val="0"/>
        <condense val="0"/>
        <extend val="0"/>
        <outline val="0"/>
        <shadow val="0"/>
        <u val="none"/>
        <vertAlign val="baseline"/>
        <sz val="8"/>
        <color theme="1"/>
        <name val="Arial"/>
        <family val="2"/>
        <scheme val="none"/>
      </font>
      <alignment horizontal="center" vertical="center" textRotation="0" wrapText="1" indent="0" justifyLastLine="0" shrinkToFit="0" readingOrder="0"/>
      <border diagonalUp="0" diagonalDown="0" outline="0">
        <left style="thin">
          <color rgb="FF000000"/>
        </left>
        <right style="thin">
          <color rgb="FF000000"/>
        </right>
        <top/>
        <bottom/>
      </border>
    </dxf>
    <dxf>
      <font>
        <b/>
        <i val="0"/>
        <strike val="0"/>
        <condense val="0"/>
        <extend val="0"/>
        <outline val="0"/>
        <shadow val="0"/>
        <u val="none"/>
        <vertAlign val="baseline"/>
        <sz val="10"/>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0"/>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top style="thin">
          <color rgb="FF000000"/>
        </top>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thin">
          <color rgb="FF000000"/>
        </left>
        <right/>
        <top style="thin">
          <color rgb="FF000000"/>
        </top>
        <bottom style="thin">
          <color rgb="FF000000"/>
        </bottom>
      </border>
    </dxf>
    <dxf>
      <font>
        <b/>
        <i val="0"/>
        <strike val="0"/>
        <condense val="0"/>
        <extend val="0"/>
        <outline val="0"/>
        <shadow val="0"/>
        <u val="none"/>
        <vertAlign val="baseline"/>
        <sz val="10"/>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0"/>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0"/>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0"/>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0"/>
        <color theme="0"/>
        <name val="Calibri"/>
        <family val="2"/>
        <scheme val="minor"/>
      </font>
      <numFmt numFmtId="19" formatCode="m/d/yy"/>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theme="1"/>
        <name val="Calibri"/>
        <family val="2"/>
        <scheme val="minor"/>
      </font>
      <numFmt numFmtId="164" formatCode="dd\-mm\-yy;@"/>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border outline="0">
        <top style="thin">
          <color rgb="FF000000"/>
        </top>
      </border>
    </dxf>
    <dxf>
      <font>
        <b/>
        <strike val="0"/>
        <outline val="0"/>
        <shadow val="0"/>
        <u val="none"/>
        <vertAlign val="baseline"/>
        <sz val="10"/>
        <color theme="0"/>
        <name val="Calibri"/>
        <family val="2"/>
        <scheme val="minor"/>
      </font>
      <fill>
        <patternFill patternType="solid">
          <fgColor indexed="64"/>
          <bgColor theme="4"/>
        </patternFill>
      </fill>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border outline="0">
        <bottom style="medium">
          <color rgb="FF000000"/>
        </bottom>
      </border>
    </dxf>
    <dxf>
      <font>
        <b/>
        <i val="0"/>
        <strike val="0"/>
        <condense val="0"/>
        <extend val="0"/>
        <outline val="0"/>
        <shadow val="0"/>
        <u val="none"/>
        <vertAlign val="baseline"/>
        <sz val="8"/>
        <color theme="1"/>
        <name val="Arial"/>
        <family val="2"/>
        <scheme val="none"/>
      </font>
      <alignment horizontal="center" vertical="center"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top style="thin">
          <color rgb="FF000000"/>
        </top>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0"/>
        <name val="Calibri"/>
        <family val="2"/>
        <scheme val="minor"/>
      </font>
      <numFmt numFmtId="19" formatCode="m/d/yy"/>
      <fill>
        <patternFill patternType="solid">
          <fgColor indexed="64"/>
          <bgColor theme="4"/>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0"/>
        <color theme="1"/>
        <name val="Calibri"/>
        <family val="2"/>
        <scheme val="minor"/>
      </font>
      <numFmt numFmtId="164" formatCode="dd\-mm\-yy;@"/>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border outline="0">
        <top style="thin">
          <color rgb="FF000000"/>
        </top>
      </border>
    </dxf>
    <dxf>
      <font>
        <strike val="0"/>
        <outline val="0"/>
        <shadow val="0"/>
        <u val="none"/>
        <vertAlign val="baseline"/>
        <sz val="10"/>
        <color theme="0"/>
        <name val="Calibri"/>
        <family val="2"/>
        <scheme val="minor"/>
      </font>
      <fill>
        <patternFill patternType="solid">
          <fgColor indexed="64"/>
          <bgColor theme="4"/>
        </patternFill>
      </fill>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border outline="0">
        <bottom style="medium">
          <color rgb="FF000000"/>
        </bottom>
      </border>
    </dxf>
    <dxf>
      <font>
        <b/>
        <i val="0"/>
        <strike val="0"/>
        <condense val="0"/>
        <extend val="0"/>
        <outline val="0"/>
        <shadow val="0"/>
        <u val="none"/>
        <vertAlign val="baseline"/>
        <sz val="8"/>
        <color theme="1"/>
        <name val="Arial"/>
        <family val="2"/>
        <scheme val="none"/>
      </font>
      <alignment horizontal="center" vertical="center" textRotation="0" wrapText="1" indent="0" justifyLastLine="0" shrinkToFit="0" readingOrder="0"/>
      <border diagonalUp="0" diagonalDown="0" outline="0">
        <left style="thin">
          <color rgb="FF000000"/>
        </left>
        <right style="thin">
          <color rgb="FF000000"/>
        </right>
        <top/>
        <bottom/>
      </border>
    </dxf>
    <dxf>
      <font>
        <strike val="0"/>
        <outline val="0"/>
        <shadow val="0"/>
        <u val="none"/>
        <vertAlign val="baseline"/>
        <sz val="12"/>
        <color theme="1"/>
        <name val="Calibri"/>
        <family val="2"/>
        <scheme val="minor"/>
      </font>
      <alignment horizontal="center" vertical="center" textRotation="0" wrapText="0" indent="0" justifyLastLine="0" shrinkToFit="0" readingOrder="0"/>
    </dxf>
    <dxf>
      <font>
        <strike val="0"/>
        <outline val="0"/>
        <shadow val="0"/>
        <u val="none"/>
        <vertAlign val="baseline"/>
        <sz val="12"/>
        <color theme="1"/>
        <name val="Calibri"/>
        <family val="2"/>
        <scheme val="minor"/>
      </font>
      <numFmt numFmtId="0" formatCode="General"/>
      <alignment horizontal="center" vertical="center" textRotation="0" wrapText="0" indent="0" justifyLastLine="0" shrinkToFit="0" readingOrder="0"/>
    </dxf>
    <dxf>
      <font>
        <strike val="0"/>
        <outline val="0"/>
        <shadow val="0"/>
        <u val="none"/>
        <vertAlign val="baseline"/>
        <sz val="12"/>
        <color theme="1"/>
        <name val="Calibri"/>
        <family val="2"/>
        <scheme val="minor"/>
      </font>
      <numFmt numFmtId="0" formatCode="General"/>
      <alignment horizontal="center" vertical="center" textRotation="0" wrapText="0" indent="0" justifyLastLine="0" shrinkToFit="0" readingOrder="0"/>
    </dxf>
    <dxf>
      <font>
        <strike val="0"/>
        <outline val="0"/>
        <shadow val="0"/>
        <u val="none"/>
        <vertAlign val="baseline"/>
        <sz val="12"/>
        <color theme="1"/>
        <name val="Calibri"/>
        <family val="2"/>
        <scheme val="minor"/>
      </font>
      <alignment horizontal="center" vertical="center" textRotation="0" wrapText="0" indent="0" justifyLastLine="0" shrinkToFit="0" readingOrder="0"/>
    </dxf>
    <dxf>
      <font>
        <strike val="0"/>
        <outline val="0"/>
        <shadow val="0"/>
        <u val="none"/>
        <vertAlign val="baseline"/>
        <sz val="12"/>
        <color theme="1"/>
        <name val="Calibri"/>
        <family val="2"/>
        <scheme val="minor"/>
      </font>
      <alignment horizontal="center" vertical="center" textRotation="0" wrapText="0" indent="0" justifyLastLine="0" shrinkToFit="0" readingOrder="0"/>
    </dxf>
    <dxf>
      <font>
        <strike val="0"/>
        <outline val="0"/>
        <shadow val="0"/>
        <u val="none"/>
        <vertAlign val="baseline"/>
        <sz val="12"/>
        <color theme="1"/>
        <name val="Calibri"/>
        <family val="2"/>
        <scheme val="minor"/>
      </font>
      <alignment horizontal="center" vertical="center" textRotation="0" wrapText="0" indent="0" justifyLastLine="0" shrinkToFit="0" readingOrder="0"/>
    </dxf>
    <dxf>
      <font>
        <strike val="0"/>
        <outline val="0"/>
        <shadow val="0"/>
        <u val="none"/>
        <vertAlign val="baseline"/>
        <sz val="12"/>
        <color theme="1"/>
        <name val="Calibri"/>
        <family val="2"/>
        <scheme val="minor"/>
      </font>
      <alignment horizontal="center" vertical="center" textRotation="0" wrapText="0" indent="0" justifyLastLine="0" shrinkToFit="0" readingOrder="0"/>
    </dxf>
    <dxf>
      <font>
        <strike val="0"/>
        <outline val="0"/>
        <shadow val="0"/>
        <u val="none"/>
        <vertAlign val="baseline"/>
        <sz val="12"/>
        <color theme="1"/>
        <name val="Calibri"/>
        <family val="2"/>
        <scheme val="minor"/>
      </font>
      <alignment horizontal="center" vertical="center" textRotation="0" wrapText="0" indent="0" justifyLastLine="0" shrinkToFit="0" readingOrder="0"/>
    </dxf>
    <dxf>
      <font>
        <strike val="0"/>
        <outline val="0"/>
        <shadow val="0"/>
        <u val="none"/>
        <vertAlign val="baseline"/>
        <sz val="12"/>
        <color theme="1"/>
        <name val="Calibri"/>
        <family val="2"/>
        <scheme val="minor"/>
      </font>
      <alignment horizontal="center" vertical="center" textRotation="0" wrapText="0" indent="0" justifyLastLine="0" shrinkToFit="0" readingOrder="0"/>
    </dxf>
    <dxf>
      <font>
        <strike val="0"/>
        <outline val="0"/>
        <shadow val="0"/>
        <u val="none"/>
        <vertAlign val="baseline"/>
        <sz val="12"/>
        <color theme="1"/>
        <name val="Calibri"/>
        <family val="2"/>
        <scheme val="minor"/>
      </font>
      <alignment horizontal="center" vertical="center" textRotation="0" wrapText="0" indent="0" justifyLastLine="0" shrinkToFit="0" readingOrder="0"/>
    </dxf>
    <dxf>
      <font>
        <strike val="0"/>
        <outline val="0"/>
        <shadow val="0"/>
        <u val="none"/>
        <vertAlign val="baseline"/>
        <sz val="12"/>
        <color theme="1"/>
        <name val="Calibri"/>
        <family val="2"/>
        <scheme val="minor"/>
      </font>
      <alignment horizontal="center" vertical="center" textRotation="0" wrapText="0" indent="0" justifyLastLine="0" shrinkToFit="0" readingOrder="0"/>
    </dxf>
    <dxf>
      <font>
        <strike val="0"/>
        <outline val="0"/>
        <shadow val="0"/>
        <u val="none"/>
        <vertAlign val="baseline"/>
        <sz val="12"/>
        <color theme="1"/>
        <name val="Calibri"/>
        <family val="2"/>
        <scheme val="minor"/>
      </font>
      <alignment horizontal="center" vertical="center" textRotation="0" wrapText="0" indent="0" justifyLastLine="0" shrinkToFit="0" readingOrder="0"/>
    </dxf>
    <dxf>
      <font>
        <strike val="0"/>
        <outline val="0"/>
        <shadow val="0"/>
        <u val="none"/>
        <vertAlign val="baseline"/>
        <sz val="12"/>
        <color theme="1"/>
        <name val="Calibri"/>
        <family val="2"/>
        <scheme val="minor"/>
      </font>
      <alignment horizontal="center" vertical="center" textRotation="0" wrapText="1" indent="0" justifyLastLine="0" shrinkToFit="0" readingOrder="0"/>
    </dxf>
  </dxfs>
  <tableStyles count="0" defaultTableStyle="TableStyleMedium2" defaultPivotStyle="PivotStyleLight16"/>
  <colors>
    <mruColors>
      <color rgb="FFDEEC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3C134A9-CCE7-D04B-83DB-335F7DFE2D96}" name="Table9" displayName="Table9" ref="A1:K12" totalsRowShown="0" headerRowDxfId="132" dataDxfId="131">
  <autoFilter ref="A1:K12" xr:uid="{03C134A9-CCE7-D04B-83DB-335F7DFE2D96}"/>
  <tableColumns count="11">
    <tableColumn id="1" xr3:uid="{00124377-EB4E-D14A-BF36-53F70D2303FB}" name="Características" dataDxfId="130"/>
    <tableColumn id="2" xr3:uid="{35AF7D36-8DEA-4247-80AF-6E21910EB124}" name="2018/19" dataDxfId="129"/>
    <tableColumn id="3" xr3:uid="{ADD53EBE-AA5F-B840-9190-98255A105A30}" name="2019/20" dataDxfId="128"/>
    <tableColumn id="4" xr3:uid="{1CA2D7B3-CA78-A74C-B351-37DB7EE4FF2C}" name="2020/21" dataDxfId="127"/>
    <tableColumn id="5" xr3:uid="{52C359C8-9B95-4B41-99F4-603536E499AA}" name="2021/22" dataDxfId="126"/>
    <tableColumn id="6" xr3:uid="{54B9AA12-521B-C947-BFA8-4B800E6979F9}" name="2022/23" dataDxfId="125"/>
    <tableColumn id="7" xr3:uid="{BAF59E8A-A0FC-5D43-8E12-F0BDC5F66181}" name="2023/24" dataDxfId="124"/>
    <tableColumn id="9" xr3:uid="{1322AC88-3E29-4B4F-ABFF-2BD179178315}" name="Total" dataDxfId="123">
      <calculatedColumnFormula>SUM(B2:G2)</calculatedColumnFormula>
    </tableColumn>
    <tableColumn id="10" xr3:uid="{1C91ED5A-419E-2745-9209-B87796A271A3}" name="% sobre total tesis leidas" dataDxfId="122">
      <calculatedColumnFormula>(Table9[[#This Row],[Total]]*100)/H1</calculatedColumnFormula>
    </tableColumn>
    <tableColumn id="11" xr3:uid="{EEA5414F-2E82-1E42-B3FF-76A2E1A022DA}" name="Últimos 5 años" dataDxfId="121">
      <calculatedColumnFormula>SUM(Table9[[#This Row],[2019/20]:[2023/24]])</calculatedColumnFormula>
    </tableColumn>
    <tableColumn id="12" xr3:uid="{824576AD-20A3-DF4E-B10C-2D6E9B5D33A9}" name="% últimos 5 años" dataDxfId="120"/>
  </tableColumns>
  <tableStyleInfo name="TableStyleMedium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E6524F8-7387-4240-AEF8-8A0946B1E3F0}" name="Table13" displayName="Table13" ref="C1:I29" totalsRowCount="1" headerRowDxfId="119" dataDxfId="117" totalsRowDxfId="115" headerRowBorderDxfId="118" tableBorderDxfId="116" totalsRowBorderDxfId="114">
  <autoFilter ref="C1:I28" xr:uid="{5E6524F8-7387-4240-AEF8-8A0946B1E3F0}"/>
  <sortState xmlns:xlrd2="http://schemas.microsoft.com/office/spreadsheetml/2017/richdata2" ref="C2:H26">
    <sortCondition ref="C1:C26"/>
  </sortState>
  <tableColumns count="7">
    <tableColumn id="6" xr3:uid="{2824BCBD-2B4D-9146-9B32-5A359EE5F56C}" name="Fecha Lectura" dataDxfId="113" totalsRowDxfId="112"/>
    <tableColumn id="7" xr3:uid="{B72DAF41-F7F3-CD47-A93A-183755446C8F}" name="Compendio de artículos" totalsRowFunction="custom" dataDxfId="111" totalsRowDxfId="110">
      <totalsRowFormula>SUM(D2:D28)</totalsRowFormula>
    </tableColumn>
    <tableColumn id="8" xr3:uid="{A08981D2-3A95-9749-8025-AFC1424A8219}" name="Mención Internacional" totalsRowFunction="custom" dataDxfId="109" totalsRowDxfId="108">
      <totalsRowFormula>SUM(E2:E28)</totalsRowFormula>
    </tableColumn>
    <tableColumn id="9" xr3:uid="{A6EC15B0-BC54-5544-8390-491910796D99}" name="Cotutela" totalsRowFunction="custom" dataDxfId="107" totalsRowDxfId="106">
      <totalsRowFormula>SUM(F2:F28)</totalsRowFormula>
    </tableColumn>
    <tableColumn id="10" xr3:uid="{A620B3EB-E760-8044-8505-D57599EBC349}" name="Calificación de la defensa" dataDxfId="105" totalsRowDxfId="104"/>
    <tableColumn id="11" xr3:uid="{FF1F3CF3-398A-C84D-B444-C56996167273}" name="Mención Doc. industrial" dataDxfId="103" totalsRowDxfId="102"/>
    <tableColumn id="1" xr3:uid="{09D22C73-5099-584C-94A6-14983FCE131A}" name="Número de resultados científicos " totalsRowFunction="custom" dataDxfId="101" totalsRowDxfId="100">
      <totalsRowFormula>SUM(Table13[[Número de resultados científicos ]])</totalsRow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65E5CBC-FB34-4942-80B5-DDAD2E687742}" name="Table14" displayName="Table14" ref="C1:I25" totalsRowCount="1" headerRowDxfId="99" dataDxfId="97" totalsRowDxfId="95" headerRowBorderDxfId="98" tableBorderDxfId="96" totalsRowBorderDxfId="94">
  <autoFilter ref="C1:I24" xr:uid="{E65E5CBC-FB34-4942-80B5-DDAD2E687742}"/>
  <sortState xmlns:xlrd2="http://schemas.microsoft.com/office/spreadsheetml/2017/richdata2" ref="C2:H22">
    <sortCondition ref="C1:C22"/>
  </sortState>
  <tableColumns count="7">
    <tableColumn id="6" xr3:uid="{C0727399-875A-394F-B047-F229F45D7002}" name="Fecha Lectura" dataDxfId="93" totalsRowDxfId="92"/>
    <tableColumn id="7" xr3:uid="{2A7A4D04-E0D0-3F44-901E-E4C4EFBDABD7}" name="Compendio de artículos" totalsRowFunction="custom" dataDxfId="91" totalsRowDxfId="90">
      <totalsRowFormula>SUM(D2:D24)</totalsRowFormula>
    </tableColumn>
    <tableColumn id="8" xr3:uid="{C4150A81-9429-A34F-BE87-738F81A9999D}" name="Mención Internacional" totalsRowFunction="custom" dataDxfId="89" totalsRowDxfId="88">
      <totalsRowFormula>SUM(E2:E24)</totalsRowFormula>
    </tableColumn>
    <tableColumn id="9" xr3:uid="{9CFA89D9-8C79-FB4D-B0E4-9BB8F2DC0B41}" name="Cotutela" totalsRowFunction="custom" dataDxfId="87" totalsRowDxfId="86">
      <totalsRowFormula>SUM(F2:F24)</totalsRowFormula>
    </tableColumn>
    <tableColumn id="10" xr3:uid="{3B5F9A77-35B9-E345-B798-D74CD48B1CB3}" name="Calificación de la defensa" dataDxfId="85" totalsRowDxfId="84"/>
    <tableColumn id="11" xr3:uid="{5EDF6278-F32B-FE4C-8923-35E587EFCE30}" name="Mención Doc. industrial" totalsRowLabel="2" dataDxfId="83" totalsRowDxfId="82"/>
    <tableColumn id="1" xr3:uid="{CE2AE9FF-2AA1-CD4B-8A47-3AEC1D90C44B}" name="Número de resultados científicos " totalsRowFunction="custom" dataDxfId="81" totalsRowDxfId="80">
      <totalsRowFormula>SUM(Table14[[Número de resultados científicos ]])</totalsRow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4125B26-B0FB-4246-89CE-24AB9AB59B75}" name="Table145" displayName="Table145" ref="C1:I28" totalsRowCount="1" headerRowDxfId="79" dataDxfId="77" totalsRowDxfId="75" headerRowBorderDxfId="78" tableBorderDxfId="76" totalsRowBorderDxfId="74">
  <autoFilter ref="C1:I27" xr:uid="{B4125B26-B0FB-4246-89CE-24AB9AB59B75}"/>
  <sortState xmlns:xlrd2="http://schemas.microsoft.com/office/spreadsheetml/2017/richdata2" ref="C2:H27">
    <sortCondition ref="C1:C27"/>
  </sortState>
  <tableColumns count="7">
    <tableColumn id="6" xr3:uid="{4729AAE9-F764-2941-AD5C-2F8E289BB0AD}" name="Fecha Lectura" dataDxfId="73" totalsRowDxfId="72"/>
    <tableColumn id="7" xr3:uid="{2CA673EC-D90D-4C4E-B823-966B873599DE}" name="Compendio de artículos" totalsRowFunction="custom" dataDxfId="71" totalsRowDxfId="70">
      <totalsRowFormula>SUM(Table145[Compendio de artículos])</totalsRowFormula>
    </tableColumn>
    <tableColumn id="8" xr3:uid="{7AF90E8E-FB51-9043-9EAC-B161D12B0609}" name="Mención Internacional" totalsRowFunction="custom" dataDxfId="69" totalsRowDxfId="68">
      <totalsRowFormula>SUM(Table145[Mención Internacional])</totalsRowFormula>
    </tableColumn>
    <tableColumn id="9" xr3:uid="{D701CD24-A67B-E146-AF6A-A5F981A70CC0}" name="Cotutela" totalsRowFunction="custom" dataDxfId="67" totalsRowDxfId="66">
      <totalsRowFormula>SUM(Table145[Cotutela])</totalsRowFormula>
    </tableColumn>
    <tableColumn id="10" xr3:uid="{33EF7219-B3F0-654A-BF9B-B1F3F0D7DBE7}" name="Calificación de la defensa" dataDxfId="65" totalsRowDxfId="64"/>
    <tableColumn id="11" xr3:uid="{858FE5CC-7D47-144B-BD6B-405C45D71716}" name="Mención Doc. industrial" totalsRowLabel="0" dataDxfId="63" totalsRowDxfId="62"/>
    <tableColumn id="1" xr3:uid="{5ADB7F62-8415-CC49-89DA-C7CCB081BC36}" name="Número de resultados científicos " totalsRowFunction="custom" dataDxfId="61" totalsRowDxfId="60">
      <totalsRowFormula>SUM(Table145[[Número de resultados científicos ]])</totalsRow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B9E0919-5292-924E-B978-F0CC90CEEA7D}" name="Table146" displayName="Table146" ref="C1:I54" totalsRowCount="1" headerRowDxfId="59" dataDxfId="57" totalsRowDxfId="55" headerRowBorderDxfId="58" tableBorderDxfId="56" totalsRowBorderDxfId="54">
  <autoFilter ref="C1:I53" xr:uid="{AB9E0919-5292-924E-B978-F0CC90CEEA7D}"/>
  <sortState xmlns:xlrd2="http://schemas.microsoft.com/office/spreadsheetml/2017/richdata2" ref="C2:H53">
    <sortCondition ref="C1:C53"/>
  </sortState>
  <tableColumns count="7">
    <tableColumn id="6" xr3:uid="{064786C9-5E58-8349-84A5-F980677DA7CD}" name="Fecha Lectura" dataDxfId="53" totalsRowDxfId="52"/>
    <tableColumn id="7" xr3:uid="{B8D8BBBD-37CC-F040-8B43-88D32C5D91D9}" name="Compendio de artículos" totalsRowFunction="custom" dataDxfId="51" totalsRowDxfId="50">
      <totalsRowFormula>SUM(D2:D53)</totalsRowFormula>
    </tableColumn>
    <tableColumn id="8" xr3:uid="{409ECBC6-FD87-DA47-98DE-F638DF6912FC}" name="Mención Internacional" totalsRowFunction="custom" dataDxfId="49" totalsRowDxfId="48">
      <totalsRowFormula>SUM(E2:E53)</totalsRowFormula>
    </tableColumn>
    <tableColumn id="9" xr3:uid="{6B848B9A-F590-C843-9949-6E79364D8366}" name="Cotutela" totalsRowFunction="custom" dataDxfId="47" totalsRowDxfId="46">
      <totalsRowFormula>SUM(F2:F53)</totalsRowFormula>
    </tableColumn>
    <tableColumn id="10" xr3:uid="{1E4C44C5-9A81-E94E-8B1A-BBD386F2284B}" name="Calificación de la defensa" dataDxfId="45" totalsRowDxfId="44"/>
    <tableColumn id="11" xr3:uid="{42ACD27A-3522-1743-BF1A-FB5175E48F8E}" name="Mención Doc. industrial" totalsRowFunction="custom" dataDxfId="43" totalsRowDxfId="42">
      <totalsRowFormula>SUM(H2:H47)</totalsRowFormula>
    </tableColumn>
    <tableColumn id="1" xr3:uid="{9F830EAE-AFE0-774D-8602-5962C4B62B1E}" name="Número de resultados científicos " totalsRowFunction="custom" dataDxfId="41" totalsRowDxfId="40">
      <totalsRowFormula>SUM(I2:I47)</totalsRow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E4745FD-D7C9-2747-B394-BE86D5895BC3}" name="Table147" displayName="Table147" ref="C1:I48" totalsRowCount="1" headerRowDxfId="39" dataDxfId="37" totalsRowDxfId="35" headerRowBorderDxfId="38" tableBorderDxfId="36" totalsRowBorderDxfId="34">
  <autoFilter ref="C1:I47" xr:uid="{8E4745FD-D7C9-2747-B394-BE86D5895BC3}"/>
  <sortState xmlns:xlrd2="http://schemas.microsoft.com/office/spreadsheetml/2017/richdata2" ref="C2:H47">
    <sortCondition ref="C1:C47"/>
  </sortState>
  <tableColumns count="7">
    <tableColumn id="6" xr3:uid="{44BA9FCF-C3CD-C142-A3E8-8CFF7F3000EF}" name="Fecha Lectura" dataDxfId="33" totalsRowDxfId="32"/>
    <tableColumn id="7" xr3:uid="{D4A8EE01-B066-AA46-B1B4-0C57A396E020}" name="Compendio de artículos" totalsRowFunction="custom" dataDxfId="31" totalsRowDxfId="30">
      <totalsRowFormula>SUM(D2:D47)</totalsRowFormula>
    </tableColumn>
    <tableColumn id="8" xr3:uid="{5D45B1AA-9A28-904A-87B4-2D6AD3EBA66D}" name="Mención Internacional" totalsRowFunction="custom" dataDxfId="29" totalsRowDxfId="28">
      <totalsRowFormula>SUM(E2:E47)</totalsRowFormula>
    </tableColumn>
    <tableColumn id="9" xr3:uid="{22D5C110-DF8C-CD4A-815B-5AC689D50A41}" name="Cotutela" totalsRowFunction="custom" dataDxfId="27" totalsRowDxfId="26">
      <totalsRowFormula>SUM(F2:F47)</totalsRowFormula>
    </tableColumn>
    <tableColumn id="10" xr3:uid="{58312DE3-CE93-0845-B242-A433BD778D8A}" name="Calificación de la defensa" dataDxfId="25" totalsRowDxfId="24"/>
    <tableColumn id="11" xr3:uid="{2D30AC37-5464-8D43-9335-6C640ACD3DDE}" name="Mención Doc. industrial" totalsRowLabel="0" dataDxfId="23" totalsRowDxfId="22"/>
    <tableColumn id="1" xr3:uid="{E085DB1B-1D39-2E45-B523-5A2F426C4B1D}" name="Número de resultados científicos " totalsRowFunction="custom" dataDxfId="21" totalsRowDxfId="20">
      <totalsRowFormula>SUM(I2:I39)</totalsRow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5FA169E-B990-DC4E-BC39-89B523D6B939}" name="Table1478" displayName="Table1478" ref="C1:I66" totalsRowShown="0" headerRowDxfId="19" dataDxfId="17" totalsRowDxfId="15" headerRowBorderDxfId="18" tableBorderDxfId="16" totalsRowBorderDxfId="14">
  <autoFilter ref="C1:I66" xr:uid="{D5FA169E-B990-DC4E-BC39-89B523D6B939}"/>
  <sortState xmlns:xlrd2="http://schemas.microsoft.com/office/spreadsheetml/2017/richdata2" ref="C2:H60">
    <sortCondition ref="C1:C60"/>
  </sortState>
  <tableColumns count="7">
    <tableColumn id="6" xr3:uid="{C6753F54-4C93-C943-815A-E6A2A2A498E9}" name="Fecha Lectura" dataDxfId="13" totalsRowDxfId="12"/>
    <tableColumn id="7" xr3:uid="{D878D854-6FBD-924E-98B1-499E41EE63E7}" name="Compendio de artículos" dataDxfId="11" totalsRowDxfId="10"/>
    <tableColumn id="8" xr3:uid="{79F467C7-C0D2-D747-8E88-32BDD179D970}" name="Mención Internacional" dataDxfId="9" totalsRowDxfId="8"/>
    <tableColumn id="9" xr3:uid="{3983BAA2-DB15-FB44-A88F-B0BE6DC64DD3}" name="Cotutela" dataDxfId="7" totalsRowDxfId="6"/>
    <tableColumn id="10" xr3:uid="{BE5BE37B-4FD5-4642-A8E1-2A1CBD6E4CE4}" name="Calificación de la defensa" dataDxfId="5" totalsRowDxfId="4"/>
    <tableColumn id="11" xr3:uid="{C8E57CA8-E855-1542-AE05-366F0C765DFE}" name="Mención Doc. industrial" dataDxfId="3" totalsRowDxfId="2"/>
    <tableColumn id="1" xr3:uid="{0045B639-D195-CE4F-B0D5-7C9C37FCE66D}" name="Número de resultados científicos " dataDxfId="1" totalsRow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58E0D-8BD8-DA4D-93A2-542245106506}">
  <dimension ref="A1:K14"/>
  <sheetViews>
    <sheetView workbookViewId="0">
      <selection activeCell="G3" sqref="G3"/>
    </sheetView>
  </sheetViews>
  <sheetFormatPr baseColWidth="10" defaultRowHeight="15" x14ac:dyDescent="0.2"/>
  <cols>
    <col min="1" max="1" width="23.33203125" customWidth="1"/>
    <col min="9" max="9" width="13.1640625" customWidth="1"/>
  </cols>
  <sheetData>
    <row r="1" spans="1:11" s="16" customFormat="1" ht="51" customHeight="1" x14ac:dyDescent="0.2">
      <c r="A1" s="14" t="s">
        <v>25</v>
      </c>
      <c r="B1" s="14" t="s">
        <v>8</v>
      </c>
      <c r="C1" s="14" t="s">
        <v>9</v>
      </c>
      <c r="D1" s="14" t="s">
        <v>10</v>
      </c>
      <c r="E1" s="14" t="s">
        <v>11</v>
      </c>
      <c r="F1" s="14" t="s">
        <v>12</v>
      </c>
      <c r="G1" s="14" t="s">
        <v>13</v>
      </c>
      <c r="H1" s="14" t="s">
        <v>24</v>
      </c>
      <c r="I1" s="15" t="s">
        <v>33</v>
      </c>
      <c r="J1" s="15" t="s">
        <v>32</v>
      </c>
      <c r="K1" s="15" t="s">
        <v>34</v>
      </c>
    </row>
    <row r="2" spans="1:11" ht="20" customHeight="1" x14ac:dyDescent="0.2">
      <c r="A2" s="10" t="s">
        <v>14</v>
      </c>
      <c r="B2" s="10">
        <v>27</v>
      </c>
      <c r="C2" s="10">
        <v>23</v>
      </c>
      <c r="D2" s="10">
        <v>26</v>
      </c>
      <c r="E2" s="10">
        <v>52</v>
      </c>
      <c r="F2" s="10">
        <v>46</v>
      </c>
      <c r="G2" s="10">
        <v>65</v>
      </c>
      <c r="H2" s="10">
        <f>SUM(B2:G2)</f>
        <v>239</v>
      </c>
      <c r="I2" s="12"/>
      <c r="J2" s="12">
        <f>SUM(Table9[[#This Row],[2019/20]:[2023/24]])</f>
        <v>212</v>
      </c>
      <c r="K2" s="12"/>
    </row>
    <row r="3" spans="1:11" ht="20" customHeight="1" x14ac:dyDescent="0.2">
      <c r="A3" s="10" t="s">
        <v>16</v>
      </c>
      <c r="B3" s="10">
        <v>3</v>
      </c>
      <c r="C3" s="10">
        <v>3</v>
      </c>
      <c r="D3" s="10">
        <v>1</v>
      </c>
      <c r="E3" s="10">
        <v>9</v>
      </c>
      <c r="F3" s="10">
        <v>5</v>
      </c>
      <c r="G3" s="10">
        <v>4</v>
      </c>
      <c r="H3" s="10">
        <f>SUM(B3:G3)</f>
        <v>25</v>
      </c>
      <c r="I3" s="13">
        <f>(Table9[[#This Row],[Total]]*100)/H2</f>
        <v>10.460251046025105</v>
      </c>
      <c r="J3" s="12">
        <f>SUM(Table9[[#This Row],[2019/20]:[2023/24]])</f>
        <v>22</v>
      </c>
      <c r="K3" s="13">
        <f>(Table9[[#This Row],[Últimos 5 años]]*100)/213</f>
        <v>10.328638497652582</v>
      </c>
    </row>
    <row r="4" spans="1:11" ht="20" customHeight="1" x14ac:dyDescent="0.2">
      <c r="A4" s="10" t="s">
        <v>15</v>
      </c>
      <c r="B4" s="10">
        <v>8</v>
      </c>
      <c r="C4" s="10">
        <v>6</v>
      </c>
      <c r="D4" s="10">
        <v>3</v>
      </c>
      <c r="E4" s="10">
        <v>9</v>
      </c>
      <c r="F4" s="10">
        <v>8</v>
      </c>
      <c r="G4" s="10">
        <v>5</v>
      </c>
      <c r="H4" s="10">
        <f>SUM(B4:G4)</f>
        <v>39</v>
      </c>
      <c r="I4" s="13">
        <f>(Table9[[#This Row],[Total]]*100)/H2</f>
        <v>16.317991631799163</v>
      </c>
      <c r="J4" s="12">
        <f>SUM(Table9[[#This Row],[2019/20]:[2023/24]])</f>
        <v>31</v>
      </c>
      <c r="K4" s="13">
        <f>(Table9[[#This Row],[Últimos 5 años]]*100)/213</f>
        <v>14.553990610328638</v>
      </c>
    </row>
    <row r="5" spans="1:11" ht="20" customHeight="1" x14ac:dyDescent="0.2">
      <c r="A5" s="10" t="s">
        <v>1</v>
      </c>
      <c r="B5" s="10">
        <v>0</v>
      </c>
      <c r="C5" s="10">
        <v>0</v>
      </c>
      <c r="D5" s="10">
        <v>1</v>
      </c>
      <c r="E5" s="10">
        <v>1</v>
      </c>
      <c r="F5" s="10">
        <v>1</v>
      </c>
      <c r="G5" s="10">
        <v>0</v>
      </c>
      <c r="H5" s="10">
        <f>SUM(B5:G5)</f>
        <v>3</v>
      </c>
      <c r="I5" s="13">
        <f>(Table9[[#This Row],[Total]]*100)/H2</f>
        <v>1.2552301255230125</v>
      </c>
      <c r="J5" s="12">
        <f>SUM(Table9[[#This Row],[2019/20]:[2023/24]])</f>
        <v>3</v>
      </c>
      <c r="K5" s="13">
        <f>(Table9[[#This Row],[Últimos 5 años]]*100)/213</f>
        <v>1.408450704225352</v>
      </c>
    </row>
    <row r="6" spans="1:11" ht="20" customHeight="1" x14ac:dyDescent="0.2">
      <c r="A6" s="10" t="s">
        <v>21</v>
      </c>
      <c r="B6" s="10">
        <v>0</v>
      </c>
      <c r="C6" s="10">
        <v>2</v>
      </c>
      <c r="D6" s="10">
        <v>0</v>
      </c>
      <c r="E6" s="10">
        <v>0</v>
      </c>
      <c r="F6" s="10">
        <v>0</v>
      </c>
      <c r="G6" s="10">
        <v>1</v>
      </c>
      <c r="H6" s="10">
        <f>SUM(B6:G6)</f>
        <v>3</v>
      </c>
      <c r="I6" s="13">
        <f>(Table9[[#This Row],[Total]]*100)/H2</f>
        <v>1.2552301255230125</v>
      </c>
      <c r="J6" s="12">
        <f>SUM(Table9[[#This Row],[2019/20]:[2023/24]])</f>
        <v>3</v>
      </c>
      <c r="K6" s="13">
        <f>(Table9[[#This Row],[Últimos 5 años]]*100)/213</f>
        <v>1.408450704225352</v>
      </c>
    </row>
    <row r="7" spans="1:11" ht="16" x14ac:dyDescent="0.2">
      <c r="A7" s="11" t="s">
        <v>26</v>
      </c>
      <c r="B7" s="11"/>
      <c r="C7" s="11"/>
      <c r="D7" s="11"/>
      <c r="E7" s="11"/>
      <c r="F7" s="11"/>
      <c r="G7" s="11"/>
      <c r="H7" s="11"/>
      <c r="I7" s="17"/>
      <c r="J7" s="18"/>
      <c r="K7" s="17"/>
    </row>
    <row r="8" spans="1:11" ht="16" x14ac:dyDescent="0.2">
      <c r="A8" s="10" t="s">
        <v>27</v>
      </c>
      <c r="B8" s="8">
        <f>27-2</f>
        <v>25</v>
      </c>
      <c r="C8" s="10">
        <v>23</v>
      </c>
      <c r="D8" s="8">
        <v>25</v>
      </c>
      <c r="E8" s="8">
        <v>47</v>
      </c>
      <c r="F8" s="8">
        <v>41</v>
      </c>
      <c r="G8" s="8">
        <v>59</v>
      </c>
      <c r="H8" s="10">
        <f>SUM(B8:G8)</f>
        <v>220</v>
      </c>
      <c r="I8" s="13">
        <f>(Table9[[#This Row],[Total]]*100)/H2</f>
        <v>92.05020920502092</v>
      </c>
      <c r="J8" s="12">
        <f>SUM(Table9[[#This Row],[2019/20]:[2023/24]])</f>
        <v>195</v>
      </c>
      <c r="K8" s="13">
        <f>(Table9[[#This Row],[Últimos 5 años]]*100)/213</f>
        <v>91.549295774647888</v>
      </c>
    </row>
    <row r="9" spans="1:11" ht="16" x14ac:dyDescent="0.2">
      <c r="A9" s="10" t="s">
        <v>28</v>
      </c>
      <c r="B9" s="8">
        <v>1</v>
      </c>
      <c r="C9" s="10">
        <v>0</v>
      </c>
      <c r="D9" s="8">
        <v>1</v>
      </c>
      <c r="E9" s="8">
        <v>5</v>
      </c>
      <c r="F9" s="8">
        <v>4</v>
      </c>
      <c r="G9" s="8">
        <v>6</v>
      </c>
      <c r="H9" s="10">
        <f>SUM(B9:G9)</f>
        <v>17</v>
      </c>
      <c r="I9" s="13">
        <f>(Table9[[#This Row],[Total]]*100)/H2</f>
        <v>7.1129707112970708</v>
      </c>
      <c r="J9" s="12">
        <f>SUM(Table9[[#This Row],[2019/20]:[2023/24]])</f>
        <v>16</v>
      </c>
      <c r="K9" s="13">
        <f>(Table9[[#This Row],[Últimos 5 años]]*100)/213</f>
        <v>7.511737089201878</v>
      </c>
    </row>
    <row r="10" spans="1:11" ht="16" x14ac:dyDescent="0.2">
      <c r="A10" s="10" t="s">
        <v>29</v>
      </c>
      <c r="B10" s="8">
        <v>0</v>
      </c>
      <c r="C10" s="10">
        <v>0</v>
      </c>
      <c r="D10" s="8">
        <v>0</v>
      </c>
      <c r="E10" s="8">
        <v>0</v>
      </c>
      <c r="F10" s="8">
        <v>1</v>
      </c>
      <c r="G10" s="8">
        <v>1</v>
      </c>
      <c r="H10" s="10">
        <f>SUM(B10:G10)</f>
        <v>2</v>
      </c>
      <c r="I10" s="13">
        <f>(Table9[[#This Row],[Total]]*100)/H2</f>
        <v>0.83682008368200833</v>
      </c>
      <c r="J10" s="12">
        <f>SUM(Table9[[#This Row],[2019/20]:[2023/24]])</f>
        <v>2</v>
      </c>
      <c r="K10" s="13">
        <f>(Table9[[#This Row],[Últimos 5 años]]*100)/213</f>
        <v>0.93896713615023475</v>
      </c>
    </row>
    <row r="11" spans="1:11" ht="16" x14ac:dyDescent="0.2">
      <c r="A11" s="8" t="s">
        <v>30</v>
      </c>
      <c r="B11" s="8">
        <v>0</v>
      </c>
      <c r="C11" s="10">
        <v>0</v>
      </c>
      <c r="D11" s="8">
        <v>0</v>
      </c>
      <c r="E11" s="8">
        <v>0</v>
      </c>
      <c r="F11" s="8">
        <v>0</v>
      </c>
      <c r="G11" s="8">
        <v>0</v>
      </c>
      <c r="H11" s="10">
        <f>SUM(B11:G11)</f>
        <v>0</v>
      </c>
      <c r="I11" s="13">
        <f>(Table9[[#This Row],[Total]]*100)/H2</f>
        <v>0</v>
      </c>
      <c r="J11" s="12">
        <f>SUM(Table9[[#This Row],[2019/20]:[2023/24]])</f>
        <v>0</v>
      </c>
      <c r="K11" s="13">
        <f>(Table9[[#This Row],[Últimos 5 años]]*100)/213</f>
        <v>0</v>
      </c>
    </row>
    <row r="12" spans="1:11" ht="16" x14ac:dyDescent="0.2">
      <c r="A12" s="8" t="s">
        <v>31</v>
      </c>
      <c r="B12" s="8">
        <v>1</v>
      </c>
      <c r="C12" s="10">
        <v>0</v>
      </c>
      <c r="D12" s="8">
        <v>0</v>
      </c>
      <c r="E12" s="8">
        <v>0</v>
      </c>
      <c r="F12" s="8">
        <v>0</v>
      </c>
      <c r="G12" s="8">
        <v>0</v>
      </c>
      <c r="H12" s="10">
        <f>SUM(B12:G12)</f>
        <v>1</v>
      </c>
      <c r="I12" s="13">
        <f>(Table9[[#This Row],[Total]]*100)/H2</f>
        <v>0.41841004184100417</v>
      </c>
      <c r="J12" s="12">
        <f>SUM(Table9[[#This Row],[2019/20]:[2023/24]])</f>
        <v>0</v>
      </c>
      <c r="K12" s="13">
        <f>(Table9[[#This Row],[Últimos 5 años]]*100)/213</f>
        <v>0</v>
      </c>
    </row>
    <row r="14" spans="1:11" x14ac:dyDescent="0.2">
      <c r="B14" s="33"/>
      <c r="C14" s="33"/>
      <c r="D14" s="33"/>
      <c r="E14" s="33"/>
      <c r="F14" s="33"/>
      <c r="G14" s="33"/>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A198D-0281-EE40-ABD3-227473283F3E}">
  <dimension ref="A1:L29"/>
  <sheetViews>
    <sheetView topLeftCell="A9" zoomScale="80" zoomScaleNormal="80" workbookViewId="0">
      <selection activeCell="C2" sqref="C2"/>
    </sheetView>
  </sheetViews>
  <sheetFormatPr baseColWidth="10" defaultRowHeight="15" x14ac:dyDescent="0.2"/>
  <cols>
    <col min="1" max="1" width="10.83203125" style="7"/>
    <col min="2" max="2" width="56.5" style="7" customWidth="1"/>
    <col min="3" max="3" width="14.33203125" style="7" customWidth="1"/>
    <col min="4" max="4" width="17.1640625" style="7" customWidth="1"/>
    <col min="5" max="5" width="15.6640625" style="7" customWidth="1"/>
    <col min="6" max="6" width="8.83203125" style="7" customWidth="1"/>
    <col min="7" max="7" width="16.33203125" style="7" customWidth="1"/>
    <col min="8" max="8" width="16.5" style="7" customWidth="1"/>
    <col min="9" max="9" width="16.33203125" customWidth="1"/>
    <col min="10" max="10" width="15" customWidth="1"/>
    <col min="11" max="11" width="26.33203125" customWidth="1"/>
  </cols>
  <sheetData>
    <row r="1" spans="1:12" ht="25" thickBot="1" x14ac:dyDescent="0.25">
      <c r="A1" s="1" t="s">
        <v>7</v>
      </c>
      <c r="B1" s="26" t="s">
        <v>63</v>
      </c>
      <c r="C1" s="2" t="s">
        <v>0</v>
      </c>
      <c r="D1" s="2" t="s">
        <v>16</v>
      </c>
      <c r="E1" s="2" t="s">
        <v>36</v>
      </c>
      <c r="F1" s="2" t="s">
        <v>1</v>
      </c>
      <c r="G1" s="2" t="s">
        <v>2</v>
      </c>
      <c r="H1" s="3" t="s">
        <v>3</v>
      </c>
      <c r="I1" s="2" t="s">
        <v>35</v>
      </c>
    </row>
    <row r="2" spans="1:12" ht="30" x14ac:dyDescent="0.2">
      <c r="A2" s="4"/>
      <c r="B2" s="4" t="s">
        <v>37</v>
      </c>
      <c r="C2" s="44">
        <v>43383</v>
      </c>
      <c r="D2" s="5">
        <v>0</v>
      </c>
      <c r="E2" s="5">
        <v>1</v>
      </c>
      <c r="F2" s="5">
        <v>0</v>
      </c>
      <c r="G2" s="5">
        <v>1</v>
      </c>
      <c r="H2" s="6">
        <v>0</v>
      </c>
      <c r="I2" s="25">
        <v>3</v>
      </c>
    </row>
    <row r="3" spans="1:12" ht="30" x14ac:dyDescent="0.2">
      <c r="A3" s="5"/>
      <c r="B3" s="5" t="s">
        <v>38</v>
      </c>
      <c r="C3" s="44">
        <v>43398</v>
      </c>
      <c r="D3" s="5">
        <v>1</v>
      </c>
      <c r="E3" s="5">
        <v>0</v>
      </c>
      <c r="F3" s="5">
        <v>0</v>
      </c>
      <c r="G3" s="5">
        <v>1</v>
      </c>
      <c r="H3" s="6">
        <v>0</v>
      </c>
      <c r="I3" s="5">
        <v>1</v>
      </c>
      <c r="K3" s="9" t="s">
        <v>17</v>
      </c>
      <c r="L3" s="9">
        <v>25</v>
      </c>
    </row>
    <row r="4" spans="1:12" ht="45" x14ac:dyDescent="0.2">
      <c r="A4" s="4" t="s">
        <v>277</v>
      </c>
      <c r="B4" s="4" t="s">
        <v>39</v>
      </c>
      <c r="C4" s="44">
        <v>43447</v>
      </c>
      <c r="D4" s="5">
        <v>0</v>
      </c>
      <c r="E4" s="5">
        <v>0</v>
      </c>
      <c r="F4" s="5">
        <v>0</v>
      </c>
      <c r="G4" s="5">
        <v>1</v>
      </c>
      <c r="H4" s="6">
        <v>0</v>
      </c>
      <c r="I4" s="5">
        <v>1</v>
      </c>
      <c r="K4" s="9" t="s">
        <v>18</v>
      </c>
      <c r="L4" s="9">
        <v>1</v>
      </c>
    </row>
    <row r="5" spans="1:12" ht="30" x14ac:dyDescent="0.2">
      <c r="A5" s="5" t="s">
        <v>278</v>
      </c>
      <c r="B5" s="5" t="s">
        <v>40</v>
      </c>
      <c r="C5" s="44">
        <v>43451</v>
      </c>
      <c r="D5" s="5">
        <v>1</v>
      </c>
      <c r="E5" s="5">
        <v>1</v>
      </c>
      <c r="F5" s="5">
        <v>0</v>
      </c>
      <c r="G5" s="5">
        <v>1</v>
      </c>
      <c r="H5" s="6">
        <v>0</v>
      </c>
      <c r="I5" s="5">
        <v>3</v>
      </c>
      <c r="K5" s="9" t="s">
        <v>6</v>
      </c>
      <c r="L5" s="9">
        <v>0</v>
      </c>
    </row>
    <row r="6" spans="1:12" ht="30" x14ac:dyDescent="0.2">
      <c r="A6" s="4" t="s">
        <v>279</v>
      </c>
      <c r="B6" s="4" t="s">
        <v>41</v>
      </c>
      <c r="C6" s="44">
        <v>43476</v>
      </c>
      <c r="D6" s="5">
        <v>0</v>
      </c>
      <c r="E6" s="5">
        <v>0</v>
      </c>
      <c r="F6" s="5">
        <v>0</v>
      </c>
      <c r="G6" s="5">
        <v>1</v>
      </c>
      <c r="H6" s="6">
        <v>0</v>
      </c>
      <c r="I6" s="5">
        <v>1</v>
      </c>
      <c r="K6" s="9" t="s">
        <v>19</v>
      </c>
      <c r="L6" s="9">
        <v>0</v>
      </c>
    </row>
    <row r="7" spans="1:12" ht="39" customHeight="1" x14ac:dyDescent="0.2">
      <c r="A7" s="5" t="s">
        <v>280</v>
      </c>
      <c r="B7" s="5" t="s">
        <v>42</v>
      </c>
      <c r="C7" s="44">
        <v>43504</v>
      </c>
      <c r="D7" s="5">
        <v>0</v>
      </c>
      <c r="E7" s="5">
        <v>0</v>
      </c>
      <c r="F7" s="5">
        <v>0</v>
      </c>
      <c r="G7" s="5">
        <v>1</v>
      </c>
      <c r="H7" s="6">
        <v>0</v>
      </c>
      <c r="I7" s="5">
        <v>1</v>
      </c>
      <c r="K7" s="9" t="s">
        <v>5</v>
      </c>
      <c r="L7" s="9">
        <v>1</v>
      </c>
    </row>
    <row r="8" spans="1:12" ht="30" x14ac:dyDescent="0.2">
      <c r="A8" s="4" t="s">
        <v>281</v>
      </c>
      <c r="B8" s="4" t="s">
        <v>43</v>
      </c>
      <c r="C8" s="44">
        <v>43528</v>
      </c>
      <c r="D8" s="5">
        <v>0</v>
      </c>
      <c r="E8" s="5">
        <v>0</v>
      </c>
      <c r="F8" s="5">
        <v>0</v>
      </c>
      <c r="G8" s="5">
        <v>1</v>
      </c>
      <c r="H8" s="6">
        <v>0</v>
      </c>
      <c r="I8" s="5">
        <v>1</v>
      </c>
      <c r="K8" s="9" t="s">
        <v>20</v>
      </c>
      <c r="L8" s="9">
        <f>SUM(L3:L7)</f>
        <v>27</v>
      </c>
    </row>
    <row r="9" spans="1:12" ht="30" x14ac:dyDescent="0.2">
      <c r="A9" s="5" t="s">
        <v>282</v>
      </c>
      <c r="B9" s="5" t="s">
        <v>44</v>
      </c>
      <c r="C9" s="44">
        <v>43532</v>
      </c>
      <c r="D9" s="5">
        <v>0</v>
      </c>
      <c r="E9" s="5">
        <v>0</v>
      </c>
      <c r="F9" s="5">
        <v>0</v>
      </c>
      <c r="G9" s="5">
        <v>1</v>
      </c>
      <c r="H9" s="6">
        <v>0</v>
      </c>
      <c r="I9" s="5">
        <v>1</v>
      </c>
    </row>
    <row r="10" spans="1:12" ht="45" x14ac:dyDescent="0.2">
      <c r="A10" s="4" t="s">
        <v>283</v>
      </c>
      <c r="B10" s="4" t="s">
        <v>45</v>
      </c>
      <c r="C10" s="44">
        <v>43532</v>
      </c>
      <c r="D10" s="5">
        <v>0</v>
      </c>
      <c r="E10" s="5">
        <v>0</v>
      </c>
      <c r="F10" s="5">
        <v>0</v>
      </c>
      <c r="G10" s="5">
        <v>1</v>
      </c>
      <c r="H10" s="6">
        <v>0</v>
      </c>
      <c r="I10" s="5">
        <v>1</v>
      </c>
    </row>
    <row r="11" spans="1:12" x14ac:dyDescent="0.2">
      <c r="A11" s="5" t="s">
        <v>284</v>
      </c>
      <c r="B11" s="5" t="s">
        <v>46</v>
      </c>
      <c r="C11" s="44">
        <v>43550</v>
      </c>
      <c r="D11" s="5">
        <v>0</v>
      </c>
      <c r="E11" s="5">
        <v>0</v>
      </c>
      <c r="F11" s="5">
        <v>0</v>
      </c>
      <c r="G11" s="5">
        <v>1</v>
      </c>
      <c r="H11" s="6">
        <v>0</v>
      </c>
      <c r="I11" s="5">
        <v>1</v>
      </c>
    </row>
    <row r="12" spans="1:12" x14ac:dyDescent="0.2">
      <c r="A12" s="4" t="s">
        <v>285</v>
      </c>
      <c r="B12" s="4" t="s">
        <v>47</v>
      </c>
      <c r="C12" s="44">
        <v>43552</v>
      </c>
      <c r="D12" s="5">
        <v>0</v>
      </c>
      <c r="E12" s="5">
        <v>0</v>
      </c>
      <c r="F12" s="5">
        <v>0</v>
      </c>
      <c r="G12" s="5">
        <v>1</v>
      </c>
      <c r="H12" s="6">
        <v>0</v>
      </c>
      <c r="I12" s="5">
        <v>1</v>
      </c>
    </row>
    <row r="13" spans="1:12" ht="30" x14ac:dyDescent="0.2">
      <c r="A13" s="5" t="s">
        <v>286</v>
      </c>
      <c r="B13" s="5" t="s">
        <v>48</v>
      </c>
      <c r="C13" s="44">
        <v>43552</v>
      </c>
      <c r="D13" s="5">
        <v>0</v>
      </c>
      <c r="E13" s="5">
        <v>0</v>
      </c>
      <c r="F13" s="5">
        <v>0</v>
      </c>
      <c r="G13" s="5">
        <v>1</v>
      </c>
      <c r="H13" s="6">
        <v>0</v>
      </c>
      <c r="I13" s="5">
        <v>1</v>
      </c>
    </row>
    <row r="14" spans="1:12" x14ac:dyDescent="0.2">
      <c r="A14" s="4" t="s">
        <v>287</v>
      </c>
      <c r="B14" s="4" t="s">
        <v>49</v>
      </c>
      <c r="C14" s="44">
        <v>43565</v>
      </c>
      <c r="D14" s="5">
        <v>0</v>
      </c>
      <c r="E14" s="5">
        <v>1</v>
      </c>
      <c r="F14" s="5">
        <v>0</v>
      </c>
      <c r="G14" s="5">
        <v>1</v>
      </c>
      <c r="H14" s="6">
        <v>0</v>
      </c>
      <c r="I14" s="5">
        <v>3</v>
      </c>
    </row>
    <row r="15" spans="1:12" ht="30" x14ac:dyDescent="0.2">
      <c r="A15" s="5" t="s">
        <v>288</v>
      </c>
      <c r="B15" s="5" t="s">
        <v>50</v>
      </c>
      <c r="C15" s="44">
        <v>43566</v>
      </c>
      <c r="D15" s="5">
        <v>1</v>
      </c>
      <c r="E15" s="5">
        <v>1</v>
      </c>
      <c r="F15" s="5">
        <v>0</v>
      </c>
      <c r="G15" s="5">
        <v>1</v>
      </c>
      <c r="H15" s="6">
        <v>0</v>
      </c>
      <c r="I15" s="5">
        <v>3</v>
      </c>
    </row>
    <row r="16" spans="1:12" ht="45" x14ac:dyDescent="0.2">
      <c r="A16" s="4" t="s">
        <v>289</v>
      </c>
      <c r="B16" s="4" t="s">
        <v>51</v>
      </c>
      <c r="C16" s="44">
        <v>43581</v>
      </c>
      <c r="D16" s="5">
        <v>0</v>
      </c>
      <c r="E16" s="5">
        <v>0</v>
      </c>
      <c r="F16" s="5">
        <v>0</v>
      </c>
      <c r="G16" s="5">
        <v>1</v>
      </c>
      <c r="H16" s="6">
        <v>0</v>
      </c>
      <c r="I16" s="5">
        <v>1</v>
      </c>
    </row>
    <row r="17" spans="1:9" ht="30" x14ac:dyDescent="0.2">
      <c r="A17" s="5" t="s">
        <v>290</v>
      </c>
      <c r="B17" s="5" t="s">
        <v>52</v>
      </c>
      <c r="C17" s="44">
        <v>43581</v>
      </c>
      <c r="D17" s="5">
        <v>0</v>
      </c>
      <c r="E17" s="5">
        <v>0</v>
      </c>
      <c r="F17" s="5">
        <v>0</v>
      </c>
      <c r="G17" s="5">
        <v>1</v>
      </c>
      <c r="H17" s="6">
        <v>0</v>
      </c>
      <c r="I17" s="5">
        <v>1</v>
      </c>
    </row>
    <row r="18" spans="1:9" ht="45" x14ac:dyDescent="0.2">
      <c r="A18" s="4" t="s">
        <v>291</v>
      </c>
      <c r="B18" s="4" t="s">
        <v>53</v>
      </c>
      <c r="C18" s="44">
        <v>43591</v>
      </c>
      <c r="D18" s="5">
        <v>0</v>
      </c>
      <c r="E18" s="5">
        <v>0</v>
      </c>
      <c r="F18" s="5">
        <v>0</v>
      </c>
      <c r="G18" s="5">
        <v>2</v>
      </c>
      <c r="H18" s="6">
        <v>0</v>
      </c>
      <c r="I18" s="5">
        <v>1</v>
      </c>
    </row>
    <row r="19" spans="1:9" ht="30" x14ac:dyDescent="0.2">
      <c r="A19" s="5" t="s">
        <v>292</v>
      </c>
      <c r="B19" s="5" t="s">
        <v>54</v>
      </c>
      <c r="C19" s="44">
        <v>43591</v>
      </c>
      <c r="D19" s="5">
        <v>0</v>
      </c>
      <c r="E19" s="5">
        <v>1</v>
      </c>
      <c r="F19" s="5">
        <v>0</v>
      </c>
      <c r="G19" s="5">
        <v>1</v>
      </c>
      <c r="H19" s="6">
        <v>0</v>
      </c>
      <c r="I19" s="5">
        <v>3</v>
      </c>
    </row>
    <row r="20" spans="1:9" ht="30" x14ac:dyDescent="0.2">
      <c r="A20" s="4" t="s">
        <v>293</v>
      </c>
      <c r="B20" s="4" t="s">
        <v>55</v>
      </c>
      <c r="C20" s="44">
        <v>43602</v>
      </c>
      <c r="D20" s="5">
        <v>0</v>
      </c>
      <c r="E20" s="5">
        <v>0</v>
      </c>
      <c r="F20" s="5">
        <v>0</v>
      </c>
      <c r="G20" s="5">
        <v>1</v>
      </c>
      <c r="H20" s="6">
        <v>0</v>
      </c>
      <c r="I20" s="5">
        <v>1</v>
      </c>
    </row>
    <row r="21" spans="1:9" x14ac:dyDescent="0.2">
      <c r="A21" s="5" t="s">
        <v>294</v>
      </c>
      <c r="B21" s="5" t="s">
        <v>56</v>
      </c>
      <c r="C21" s="44">
        <v>43613</v>
      </c>
      <c r="D21" s="5">
        <v>0</v>
      </c>
      <c r="E21" s="5">
        <v>0</v>
      </c>
      <c r="F21" s="5">
        <v>0</v>
      </c>
      <c r="G21" s="5">
        <v>1</v>
      </c>
      <c r="H21" s="6">
        <v>0</v>
      </c>
      <c r="I21" s="5">
        <v>1</v>
      </c>
    </row>
    <row r="22" spans="1:9" ht="30" x14ac:dyDescent="0.2">
      <c r="A22" s="4" t="s">
        <v>295</v>
      </c>
      <c r="B22" s="4" t="s">
        <v>57</v>
      </c>
      <c r="C22" s="44">
        <v>43622</v>
      </c>
      <c r="D22" s="5">
        <v>0</v>
      </c>
      <c r="E22" s="5">
        <v>0</v>
      </c>
      <c r="F22" s="5">
        <v>0</v>
      </c>
      <c r="G22" s="5">
        <v>1</v>
      </c>
      <c r="H22" s="6">
        <v>0</v>
      </c>
      <c r="I22" s="5">
        <v>1</v>
      </c>
    </row>
    <row r="23" spans="1:9" ht="45" x14ac:dyDescent="0.2">
      <c r="A23" s="5" t="s">
        <v>296</v>
      </c>
      <c r="B23" s="5" t="s">
        <v>58</v>
      </c>
      <c r="C23" s="44">
        <v>43629</v>
      </c>
      <c r="D23" s="5">
        <v>0</v>
      </c>
      <c r="E23" s="5">
        <v>0</v>
      </c>
      <c r="F23" s="5">
        <v>0</v>
      </c>
      <c r="G23" s="5">
        <v>1</v>
      </c>
      <c r="H23" s="6">
        <v>0</v>
      </c>
      <c r="I23" s="5">
        <v>1</v>
      </c>
    </row>
    <row r="24" spans="1:9" ht="30" x14ac:dyDescent="0.2">
      <c r="A24" s="4" t="s">
        <v>297</v>
      </c>
      <c r="B24" s="4" t="s">
        <v>59</v>
      </c>
      <c r="C24" s="44">
        <v>43630</v>
      </c>
      <c r="D24" s="5">
        <v>0</v>
      </c>
      <c r="E24" s="5">
        <v>0</v>
      </c>
      <c r="F24" s="5">
        <v>0</v>
      </c>
      <c r="G24" s="5">
        <v>5</v>
      </c>
      <c r="H24" s="6">
        <v>0</v>
      </c>
      <c r="I24" s="5">
        <v>1</v>
      </c>
    </row>
    <row r="25" spans="1:9" ht="45" x14ac:dyDescent="0.2">
      <c r="A25" s="5" t="s">
        <v>298</v>
      </c>
      <c r="B25" s="5" t="s">
        <v>60</v>
      </c>
      <c r="C25" s="44">
        <v>43643</v>
      </c>
      <c r="D25" s="5">
        <v>0</v>
      </c>
      <c r="E25" s="5">
        <v>0</v>
      </c>
      <c r="F25" s="5">
        <v>0</v>
      </c>
      <c r="G25" s="5">
        <v>1</v>
      </c>
      <c r="H25" s="6">
        <v>0</v>
      </c>
      <c r="I25" s="5">
        <v>1</v>
      </c>
    </row>
    <row r="26" spans="1:9" ht="30" x14ac:dyDescent="0.2">
      <c r="A26" s="4" t="s">
        <v>299</v>
      </c>
      <c r="B26" s="4" t="s">
        <v>61</v>
      </c>
      <c r="C26" s="44">
        <v>43657</v>
      </c>
      <c r="D26" s="5">
        <v>0</v>
      </c>
      <c r="E26" s="5">
        <v>1</v>
      </c>
      <c r="F26" s="5">
        <v>0</v>
      </c>
      <c r="G26" s="5">
        <v>1</v>
      </c>
      <c r="H26" s="6">
        <v>0</v>
      </c>
      <c r="I26" s="5">
        <v>3</v>
      </c>
    </row>
    <row r="27" spans="1:9" x14ac:dyDescent="0.2">
      <c r="A27" s="5" t="s">
        <v>300</v>
      </c>
      <c r="B27" s="5" t="s">
        <v>62</v>
      </c>
      <c r="C27" s="45">
        <v>43732</v>
      </c>
      <c r="D27" s="29">
        <v>0</v>
      </c>
      <c r="E27" s="29">
        <v>1</v>
      </c>
      <c r="F27" s="29">
        <v>0</v>
      </c>
      <c r="G27" s="29">
        <v>1</v>
      </c>
      <c r="H27" s="30">
        <v>0</v>
      </c>
      <c r="I27" s="32">
        <v>3</v>
      </c>
    </row>
    <row r="28" spans="1:9" ht="45" x14ac:dyDescent="0.2">
      <c r="A28" s="4" t="s">
        <v>301</v>
      </c>
      <c r="B28" s="4" t="s">
        <v>64</v>
      </c>
      <c r="C28" s="46">
        <v>43738</v>
      </c>
      <c r="D28" s="27">
        <v>0</v>
      </c>
      <c r="E28" s="27">
        <v>1</v>
      </c>
      <c r="F28" s="27">
        <v>0</v>
      </c>
      <c r="G28" s="27">
        <v>1</v>
      </c>
      <c r="H28" s="28">
        <v>0</v>
      </c>
      <c r="I28" s="27">
        <v>3</v>
      </c>
    </row>
    <row r="29" spans="1:9" x14ac:dyDescent="0.2">
      <c r="C29" s="22"/>
      <c r="D29" s="23">
        <f>SUM(D2:D28)</f>
        <v>3</v>
      </c>
      <c r="E29" s="23">
        <f>SUM(E2:E28)</f>
        <v>8</v>
      </c>
      <c r="F29" s="23">
        <f>SUM(F2:F28)</f>
        <v>0</v>
      </c>
      <c r="G29" s="23"/>
      <c r="H29" s="24"/>
      <c r="I29" s="23">
        <f>SUM(Table13[[Número de resultados científicos ]])</f>
        <v>43</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829E5-7DC6-F844-B24E-A7E7B95DF433}">
  <dimension ref="A1:K25"/>
  <sheetViews>
    <sheetView zoomScale="90" zoomScaleNormal="90" workbookViewId="0">
      <selection activeCell="M12" sqref="M12"/>
    </sheetView>
  </sheetViews>
  <sheetFormatPr baseColWidth="10" defaultRowHeight="15" x14ac:dyDescent="0.2"/>
  <cols>
    <col min="1" max="1" width="10.83203125" style="7"/>
    <col min="2" max="2" width="66" style="7" customWidth="1"/>
    <col min="3" max="3" width="9.5" style="7" customWidth="1"/>
    <col min="4" max="4" width="12" style="7" customWidth="1"/>
    <col min="5" max="5" width="11" style="7" customWidth="1"/>
    <col min="6" max="6" width="8.83203125" style="7" customWidth="1"/>
    <col min="7" max="7" width="14" style="7" customWidth="1"/>
    <col min="8" max="8" width="11.6640625" style="7" customWidth="1"/>
    <col min="9" max="9" width="18" customWidth="1"/>
    <col min="10" max="10" width="23.1640625" customWidth="1"/>
  </cols>
  <sheetData>
    <row r="1" spans="1:11" ht="26" customHeight="1" thickBot="1" x14ac:dyDescent="0.25">
      <c r="A1" s="1" t="s">
        <v>7</v>
      </c>
      <c r="B1" s="26" t="s">
        <v>63</v>
      </c>
      <c r="C1" s="2" t="s">
        <v>0</v>
      </c>
      <c r="D1" s="2" t="s">
        <v>16</v>
      </c>
      <c r="E1" s="2" t="s">
        <v>36</v>
      </c>
      <c r="F1" s="2" t="s">
        <v>1</v>
      </c>
      <c r="G1" s="2" t="s">
        <v>2</v>
      </c>
      <c r="H1" s="3" t="s">
        <v>3</v>
      </c>
      <c r="I1" s="2" t="s">
        <v>35</v>
      </c>
    </row>
    <row r="2" spans="1:11" ht="30" x14ac:dyDescent="0.2">
      <c r="A2" s="5" t="s">
        <v>302</v>
      </c>
      <c r="B2" s="5" t="s">
        <v>65</v>
      </c>
      <c r="C2" s="45">
        <v>43749</v>
      </c>
      <c r="D2" s="29">
        <v>0</v>
      </c>
      <c r="E2" s="29">
        <v>0</v>
      </c>
      <c r="F2" s="29">
        <v>0</v>
      </c>
      <c r="G2" s="29">
        <v>1</v>
      </c>
      <c r="H2" s="30">
        <v>0</v>
      </c>
      <c r="I2" s="29">
        <v>1</v>
      </c>
    </row>
    <row r="3" spans="1:11" ht="30" x14ac:dyDescent="0.2">
      <c r="A3" s="4" t="s">
        <v>303</v>
      </c>
      <c r="B3" s="4" t="s">
        <v>66</v>
      </c>
      <c r="C3" s="47">
        <v>43749</v>
      </c>
      <c r="D3" s="27">
        <v>0</v>
      </c>
      <c r="E3" s="27">
        <v>0</v>
      </c>
      <c r="F3" s="27">
        <v>0</v>
      </c>
      <c r="G3" s="27">
        <v>1</v>
      </c>
      <c r="H3" s="28">
        <v>0</v>
      </c>
      <c r="I3" s="27">
        <v>1</v>
      </c>
    </row>
    <row r="4" spans="1:11" ht="30" x14ac:dyDescent="0.2">
      <c r="A4" s="5" t="s">
        <v>304</v>
      </c>
      <c r="B4" s="5" t="s">
        <v>67</v>
      </c>
      <c r="C4" s="45">
        <v>43777</v>
      </c>
      <c r="D4" s="29">
        <v>0</v>
      </c>
      <c r="E4" s="29">
        <v>1</v>
      </c>
      <c r="F4" s="29">
        <v>0</v>
      </c>
      <c r="G4" s="29">
        <v>1</v>
      </c>
      <c r="H4" s="30">
        <v>0</v>
      </c>
      <c r="I4" s="29">
        <v>3</v>
      </c>
    </row>
    <row r="5" spans="1:11" ht="30" x14ac:dyDescent="0.2">
      <c r="A5" s="4" t="s">
        <v>305</v>
      </c>
      <c r="B5" s="4" t="s">
        <v>68</v>
      </c>
      <c r="C5" s="47">
        <v>43787</v>
      </c>
      <c r="D5" s="27">
        <v>0</v>
      </c>
      <c r="E5" s="27">
        <v>1</v>
      </c>
      <c r="F5" s="27">
        <v>0</v>
      </c>
      <c r="G5" s="27">
        <v>1</v>
      </c>
      <c r="H5" s="28">
        <v>0</v>
      </c>
      <c r="I5" s="27">
        <v>3</v>
      </c>
    </row>
    <row r="6" spans="1:11" ht="30" x14ac:dyDescent="0.2">
      <c r="A6" s="5" t="s">
        <v>306</v>
      </c>
      <c r="B6" s="5" t="s">
        <v>69</v>
      </c>
      <c r="C6" s="45">
        <v>43803</v>
      </c>
      <c r="D6" s="29">
        <v>0</v>
      </c>
      <c r="E6" s="29">
        <v>1</v>
      </c>
      <c r="F6" s="29">
        <v>0</v>
      </c>
      <c r="G6" s="29">
        <v>1</v>
      </c>
      <c r="H6" s="30">
        <v>0</v>
      </c>
      <c r="I6" s="29">
        <v>3</v>
      </c>
      <c r="J6" s="9" t="s">
        <v>17</v>
      </c>
      <c r="K6" s="9">
        <v>23</v>
      </c>
    </row>
    <row r="7" spans="1:11" ht="30" x14ac:dyDescent="0.2">
      <c r="A7" s="4" t="s">
        <v>307</v>
      </c>
      <c r="B7" s="4" t="s">
        <v>70</v>
      </c>
      <c r="C7" s="47">
        <v>43812</v>
      </c>
      <c r="D7" s="27">
        <v>0</v>
      </c>
      <c r="E7" s="27">
        <v>0</v>
      </c>
      <c r="F7" s="27">
        <v>0</v>
      </c>
      <c r="G7" s="27">
        <v>1</v>
      </c>
      <c r="H7" s="28">
        <v>0</v>
      </c>
      <c r="I7" s="27">
        <v>1</v>
      </c>
      <c r="J7" s="9"/>
      <c r="K7" s="9"/>
    </row>
    <row r="8" spans="1:11" ht="30" x14ac:dyDescent="0.2">
      <c r="A8" s="5" t="s">
        <v>308</v>
      </c>
      <c r="B8" s="5" t="s">
        <v>71</v>
      </c>
      <c r="C8" s="45">
        <v>43812</v>
      </c>
      <c r="D8" s="29">
        <v>0</v>
      </c>
      <c r="E8" s="29">
        <v>0</v>
      </c>
      <c r="F8" s="29">
        <v>0</v>
      </c>
      <c r="G8" s="29">
        <v>1</v>
      </c>
      <c r="H8" s="30">
        <v>0</v>
      </c>
      <c r="I8" s="29">
        <v>1</v>
      </c>
      <c r="J8" s="9"/>
      <c r="K8" s="9"/>
    </row>
    <row r="9" spans="1:11" ht="45" x14ac:dyDescent="0.2">
      <c r="A9" s="4" t="s">
        <v>309</v>
      </c>
      <c r="B9" s="4" t="s">
        <v>72</v>
      </c>
      <c r="C9" s="47">
        <v>43818</v>
      </c>
      <c r="D9" s="27">
        <v>0</v>
      </c>
      <c r="E9" s="27">
        <v>0</v>
      </c>
      <c r="F9" s="27">
        <v>0</v>
      </c>
      <c r="G9" s="27">
        <v>1</v>
      </c>
      <c r="H9" s="28">
        <v>0</v>
      </c>
      <c r="I9" s="27">
        <v>1</v>
      </c>
      <c r="J9" s="9"/>
      <c r="K9" s="9"/>
    </row>
    <row r="10" spans="1:11" x14ac:dyDescent="0.2">
      <c r="A10" s="5" t="s">
        <v>310</v>
      </c>
      <c r="B10" s="5" t="s">
        <v>73</v>
      </c>
      <c r="C10" s="45">
        <v>43860</v>
      </c>
      <c r="D10" s="29">
        <v>0</v>
      </c>
      <c r="E10" s="29">
        <v>0</v>
      </c>
      <c r="F10" s="29">
        <v>0</v>
      </c>
      <c r="G10" s="29">
        <v>1</v>
      </c>
      <c r="H10" s="30">
        <v>0</v>
      </c>
      <c r="I10" s="29">
        <v>1</v>
      </c>
      <c r="J10" s="9"/>
      <c r="K10" s="9"/>
    </row>
    <row r="11" spans="1:11" ht="30" x14ac:dyDescent="0.2">
      <c r="A11" s="4" t="s">
        <v>311</v>
      </c>
      <c r="B11" s="4" t="s">
        <v>74</v>
      </c>
      <c r="C11" s="47">
        <v>43875</v>
      </c>
      <c r="D11" s="27">
        <v>0</v>
      </c>
      <c r="E11" s="27">
        <v>0</v>
      </c>
      <c r="F11" s="27">
        <v>0</v>
      </c>
      <c r="G11" s="27">
        <v>1</v>
      </c>
      <c r="H11" s="28">
        <v>0</v>
      </c>
      <c r="I11" s="27">
        <v>1</v>
      </c>
      <c r="J11" s="9"/>
      <c r="K11" s="9"/>
    </row>
    <row r="12" spans="1:11" x14ac:dyDescent="0.2">
      <c r="A12" s="5" t="s">
        <v>312</v>
      </c>
      <c r="B12" s="5" t="s">
        <v>75</v>
      </c>
      <c r="C12" s="45">
        <v>43887</v>
      </c>
      <c r="D12" s="29">
        <v>1</v>
      </c>
      <c r="E12" s="29">
        <v>0</v>
      </c>
      <c r="F12" s="29">
        <v>0</v>
      </c>
      <c r="G12" s="29">
        <v>1</v>
      </c>
      <c r="H12" s="30">
        <v>0</v>
      </c>
      <c r="I12" s="29">
        <v>1</v>
      </c>
    </row>
    <row r="13" spans="1:11" ht="45" x14ac:dyDescent="0.2">
      <c r="A13" s="4" t="s">
        <v>313</v>
      </c>
      <c r="B13" s="4" t="s">
        <v>76</v>
      </c>
      <c r="C13" s="47">
        <v>43888</v>
      </c>
      <c r="D13" s="27">
        <v>0</v>
      </c>
      <c r="E13" s="27">
        <v>0</v>
      </c>
      <c r="F13" s="27">
        <v>0</v>
      </c>
      <c r="G13" s="27">
        <v>1</v>
      </c>
      <c r="H13" s="28" t="s">
        <v>4</v>
      </c>
      <c r="I13" s="27">
        <v>1</v>
      </c>
    </row>
    <row r="14" spans="1:11" x14ac:dyDescent="0.2">
      <c r="A14" s="5" t="s">
        <v>314</v>
      </c>
      <c r="B14" s="5" t="s">
        <v>77</v>
      </c>
      <c r="C14" s="45">
        <v>43903</v>
      </c>
      <c r="D14" s="29">
        <v>0</v>
      </c>
      <c r="E14" s="29">
        <v>0</v>
      </c>
      <c r="F14" s="29">
        <v>0</v>
      </c>
      <c r="G14" s="29">
        <v>1</v>
      </c>
      <c r="H14" s="30">
        <v>0</v>
      </c>
      <c r="I14" s="29">
        <v>1</v>
      </c>
    </row>
    <row r="15" spans="1:11" ht="30" x14ac:dyDescent="0.2">
      <c r="A15" s="4" t="s">
        <v>315</v>
      </c>
      <c r="B15" s="4" t="s">
        <v>78</v>
      </c>
      <c r="C15" s="47">
        <v>43969</v>
      </c>
      <c r="D15" s="27">
        <v>1</v>
      </c>
      <c r="E15" s="27">
        <v>0</v>
      </c>
      <c r="F15" s="27">
        <v>0</v>
      </c>
      <c r="G15" s="27">
        <v>1</v>
      </c>
      <c r="H15" s="28">
        <v>0</v>
      </c>
      <c r="I15" s="27">
        <v>1</v>
      </c>
    </row>
    <row r="16" spans="1:11" x14ac:dyDescent="0.2">
      <c r="A16" s="5" t="s">
        <v>316</v>
      </c>
      <c r="B16" s="5" t="s">
        <v>79</v>
      </c>
      <c r="C16" s="45">
        <v>43983</v>
      </c>
      <c r="D16" s="29">
        <v>0</v>
      </c>
      <c r="E16" s="29">
        <v>1</v>
      </c>
      <c r="F16" s="29">
        <v>0</v>
      </c>
      <c r="G16" s="29">
        <v>1</v>
      </c>
      <c r="H16" s="30">
        <v>0</v>
      </c>
      <c r="I16" s="29">
        <v>3</v>
      </c>
    </row>
    <row r="17" spans="1:9" x14ac:dyDescent="0.2">
      <c r="A17" s="4" t="s">
        <v>317</v>
      </c>
      <c r="B17" s="4" t="s">
        <v>80</v>
      </c>
      <c r="C17" s="47">
        <v>43985</v>
      </c>
      <c r="D17" s="27">
        <v>0</v>
      </c>
      <c r="E17" s="27">
        <v>1</v>
      </c>
      <c r="F17" s="27">
        <v>0</v>
      </c>
      <c r="G17" s="27">
        <v>1</v>
      </c>
      <c r="H17" s="28">
        <v>0</v>
      </c>
      <c r="I17" s="27">
        <v>3</v>
      </c>
    </row>
    <row r="18" spans="1:9" x14ac:dyDescent="0.2">
      <c r="A18" s="5" t="s">
        <v>318</v>
      </c>
      <c r="B18" s="5" t="s">
        <v>81</v>
      </c>
      <c r="C18" s="45">
        <v>43992</v>
      </c>
      <c r="D18" s="29">
        <v>0</v>
      </c>
      <c r="E18" s="29">
        <v>0</v>
      </c>
      <c r="F18" s="29">
        <v>0</v>
      </c>
      <c r="G18" s="29">
        <v>1</v>
      </c>
      <c r="H18" s="30">
        <v>0</v>
      </c>
      <c r="I18" s="29">
        <v>1</v>
      </c>
    </row>
    <row r="19" spans="1:9" ht="30" x14ac:dyDescent="0.2">
      <c r="A19" s="4" t="s">
        <v>319</v>
      </c>
      <c r="B19" s="4" t="s">
        <v>82</v>
      </c>
      <c r="C19" s="47">
        <v>44006</v>
      </c>
      <c r="D19" s="27">
        <v>0</v>
      </c>
      <c r="E19" s="27">
        <v>0</v>
      </c>
      <c r="F19" s="27">
        <v>0</v>
      </c>
      <c r="G19" s="27">
        <v>1</v>
      </c>
      <c r="H19" s="28" t="s">
        <v>4</v>
      </c>
      <c r="I19" s="27">
        <v>1</v>
      </c>
    </row>
    <row r="20" spans="1:9" ht="30" x14ac:dyDescent="0.2">
      <c r="A20" s="5" t="s">
        <v>320</v>
      </c>
      <c r="B20" s="5" t="s">
        <v>83</v>
      </c>
      <c r="C20" s="45">
        <v>44013</v>
      </c>
      <c r="D20" s="29">
        <v>0</v>
      </c>
      <c r="E20" s="29">
        <v>0</v>
      </c>
      <c r="F20" s="29">
        <v>0</v>
      </c>
      <c r="G20" s="29">
        <v>1</v>
      </c>
      <c r="H20" s="30">
        <v>0</v>
      </c>
      <c r="I20" s="29">
        <v>1</v>
      </c>
    </row>
    <row r="21" spans="1:9" ht="30" x14ac:dyDescent="0.2">
      <c r="A21" s="4" t="s">
        <v>321</v>
      </c>
      <c r="B21" s="4" t="s">
        <v>84</v>
      </c>
      <c r="C21" s="47">
        <v>44020</v>
      </c>
      <c r="D21" s="27">
        <v>0</v>
      </c>
      <c r="E21" s="27">
        <v>0</v>
      </c>
      <c r="F21" s="27">
        <v>0</v>
      </c>
      <c r="G21" s="27">
        <v>1</v>
      </c>
      <c r="H21" s="28">
        <v>0</v>
      </c>
      <c r="I21" s="27">
        <v>1</v>
      </c>
    </row>
    <row r="22" spans="1:9" ht="30" x14ac:dyDescent="0.2">
      <c r="A22" s="5" t="s">
        <v>322</v>
      </c>
      <c r="B22" s="5" t="s">
        <v>85</v>
      </c>
      <c r="C22" s="45">
        <v>44022</v>
      </c>
      <c r="D22" s="29">
        <v>0</v>
      </c>
      <c r="E22" s="29">
        <v>0</v>
      </c>
      <c r="F22" s="29">
        <v>0</v>
      </c>
      <c r="G22" s="29">
        <v>1</v>
      </c>
      <c r="H22" s="30">
        <v>0</v>
      </c>
      <c r="I22" s="31">
        <v>1</v>
      </c>
    </row>
    <row r="23" spans="1:9" ht="30" x14ac:dyDescent="0.2">
      <c r="A23" s="4" t="s">
        <v>323</v>
      </c>
      <c r="B23" s="4" t="s">
        <v>86</v>
      </c>
      <c r="C23" s="47">
        <v>44095</v>
      </c>
      <c r="D23" s="27">
        <v>0</v>
      </c>
      <c r="E23" s="27">
        <v>0</v>
      </c>
      <c r="F23" s="27">
        <v>0</v>
      </c>
      <c r="G23" s="27">
        <v>1</v>
      </c>
      <c r="H23" s="28">
        <v>0</v>
      </c>
      <c r="I23" s="27">
        <v>1</v>
      </c>
    </row>
    <row r="24" spans="1:9" ht="30" x14ac:dyDescent="0.2">
      <c r="A24" s="5" t="s">
        <v>324</v>
      </c>
      <c r="B24" s="5" t="s">
        <v>87</v>
      </c>
      <c r="C24" s="45">
        <v>44103</v>
      </c>
      <c r="D24" s="29">
        <v>1</v>
      </c>
      <c r="E24" s="29">
        <v>1</v>
      </c>
      <c r="F24" s="29">
        <v>0</v>
      </c>
      <c r="G24" s="29">
        <v>1</v>
      </c>
      <c r="H24" s="30">
        <v>0</v>
      </c>
      <c r="I24" s="29">
        <v>3</v>
      </c>
    </row>
    <row r="25" spans="1:9" x14ac:dyDescent="0.2">
      <c r="C25" s="19"/>
      <c r="D25" s="20">
        <f>SUM(D2:D24)</f>
        <v>3</v>
      </c>
      <c r="E25" s="20">
        <f>SUM(E2:E24)</f>
        <v>6</v>
      </c>
      <c r="F25" s="20">
        <f>SUM(F2:F24)</f>
        <v>0</v>
      </c>
      <c r="G25" s="20"/>
      <c r="H25" s="21" t="s">
        <v>22</v>
      </c>
      <c r="I25" s="20">
        <f>SUM(Table14[[Número de resultados científicos ]])</f>
        <v>35</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55744-4B07-0C49-8C34-4F14B94B12FD}">
  <dimension ref="A1:L28"/>
  <sheetViews>
    <sheetView topLeftCell="A12" zoomScale="92" zoomScaleNormal="92" workbookViewId="0">
      <selection activeCell="C2" sqref="C2"/>
    </sheetView>
  </sheetViews>
  <sheetFormatPr baseColWidth="10" defaultRowHeight="15" x14ac:dyDescent="0.2"/>
  <cols>
    <col min="1" max="1" width="10.83203125" style="7"/>
    <col min="2" max="2" width="66" style="7" customWidth="1"/>
    <col min="3" max="3" width="14.33203125" style="7" customWidth="1"/>
    <col min="4" max="4" width="9.33203125" style="7" customWidth="1"/>
    <col min="5" max="5" width="9.5" style="7" customWidth="1"/>
    <col min="6" max="6" width="8.83203125" style="7" customWidth="1"/>
    <col min="7" max="7" width="10.5" style="7" customWidth="1"/>
    <col min="8" max="8" width="10" style="7" customWidth="1"/>
    <col min="9" max="9" width="14.6640625" customWidth="1"/>
    <col min="10" max="10" width="13.5" customWidth="1"/>
    <col min="11" max="11" width="20.6640625" customWidth="1"/>
  </cols>
  <sheetData>
    <row r="1" spans="1:12" ht="25" thickBot="1" x14ac:dyDescent="0.25">
      <c r="A1" s="1" t="s">
        <v>7</v>
      </c>
      <c r="B1" s="26" t="s">
        <v>63</v>
      </c>
      <c r="C1" s="2" t="s">
        <v>0</v>
      </c>
      <c r="D1" s="2" t="s">
        <v>16</v>
      </c>
      <c r="E1" s="2" t="s">
        <v>36</v>
      </c>
      <c r="F1" s="2" t="s">
        <v>1</v>
      </c>
      <c r="G1" s="2" t="s">
        <v>2</v>
      </c>
      <c r="H1" s="3" t="s">
        <v>3</v>
      </c>
      <c r="I1" s="2" t="s">
        <v>35</v>
      </c>
    </row>
    <row r="2" spans="1:12" ht="30" x14ac:dyDescent="0.2">
      <c r="A2" s="4" t="s">
        <v>325</v>
      </c>
      <c r="B2" s="4" t="s">
        <v>88</v>
      </c>
      <c r="C2" s="44">
        <v>44106</v>
      </c>
      <c r="D2" s="5">
        <v>0</v>
      </c>
      <c r="E2" s="5">
        <v>0</v>
      </c>
      <c r="F2" s="5">
        <v>0</v>
      </c>
      <c r="G2" s="5">
        <v>1</v>
      </c>
      <c r="H2" s="6">
        <v>0</v>
      </c>
      <c r="I2" s="5">
        <v>1</v>
      </c>
    </row>
    <row r="3" spans="1:12" ht="37" customHeight="1" x14ac:dyDescent="0.2">
      <c r="A3" s="5" t="s">
        <v>326</v>
      </c>
      <c r="B3" s="5" t="s">
        <v>89</v>
      </c>
      <c r="C3" s="44">
        <v>44119</v>
      </c>
      <c r="D3" s="5">
        <v>0</v>
      </c>
      <c r="E3" s="5">
        <v>1</v>
      </c>
      <c r="F3" s="5">
        <v>1</v>
      </c>
      <c r="G3" s="5">
        <v>1</v>
      </c>
      <c r="H3" s="6">
        <v>0</v>
      </c>
      <c r="I3" s="5">
        <v>3</v>
      </c>
      <c r="K3" s="9" t="s">
        <v>17</v>
      </c>
      <c r="L3" s="9">
        <v>25</v>
      </c>
    </row>
    <row r="4" spans="1:12" x14ac:dyDescent="0.2">
      <c r="A4" s="4" t="s">
        <v>327</v>
      </c>
      <c r="B4" s="4" t="s">
        <v>90</v>
      </c>
      <c r="C4" s="44">
        <v>44127</v>
      </c>
      <c r="D4" s="5">
        <v>0</v>
      </c>
      <c r="E4" s="5">
        <v>0</v>
      </c>
      <c r="F4" s="5">
        <v>0</v>
      </c>
      <c r="G4" s="5">
        <v>1</v>
      </c>
      <c r="H4" s="6">
        <v>0</v>
      </c>
      <c r="I4" s="5">
        <v>1</v>
      </c>
      <c r="K4" s="9" t="s">
        <v>18</v>
      </c>
      <c r="L4" s="9">
        <v>1</v>
      </c>
    </row>
    <row r="5" spans="1:12" x14ac:dyDescent="0.2">
      <c r="A5" s="5" t="s">
        <v>328</v>
      </c>
      <c r="B5" s="5" t="s">
        <v>91</v>
      </c>
      <c r="C5" s="44">
        <v>44146</v>
      </c>
      <c r="D5" s="5">
        <v>0</v>
      </c>
      <c r="E5" s="5">
        <v>0</v>
      </c>
      <c r="F5" s="5">
        <v>0</v>
      </c>
      <c r="G5" s="5">
        <v>1</v>
      </c>
      <c r="H5" s="6">
        <v>0</v>
      </c>
      <c r="I5" s="5">
        <v>1</v>
      </c>
      <c r="K5" s="9" t="s">
        <v>6</v>
      </c>
      <c r="L5" s="9">
        <v>0</v>
      </c>
    </row>
    <row r="6" spans="1:12" ht="30" x14ac:dyDescent="0.2">
      <c r="A6" s="4" t="s">
        <v>329</v>
      </c>
      <c r="B6" s="4" t="s">
        <v>92</v>
      </c>
      <c r="C6" s="44">
        <v>44166</v>
      </c>
      <c r="D6" s="5">
        <v>0</v>
      </c>
      <c r="E6" s="5">
        <v>0</v>
      </c>
      <c r="F6" s="5">
        <v>0</v>
      </c>
      <c r="G6" s="5">
        <v>2</v>
      </c>
      <c r="H6" s="6">
        <v>0</v>
      </c>
      <c r="I6" s="5">
        <v>1</v>
      </c>
      <c r="K6" s="9" t="s">
        <v>19</v>
      </c>
      <c r="L6" s="9">
        <v>0</v>
      </c>
    </row>
    <row r="7" spans="1:12" ht="45" x14ac:dyDescent="0.2">
      <c r="A7" s="5" t="s">
        <v>330</v>
      </c>
      <c r="B7" s="5" t="s">
        <v>93</v>
      </c>
      <c r="C7" s="44">
        <v>44167</v>
      </c>
      <c r="D7" s="5">
        <v>0</v>
      </c>
      <c r="E7" s="5">
        <v>0</v>
      </c>
      <c r="F7" s="5">
        <v>0</v>
      </c>
      <c r="G7" s="5">
        <v>1</v>
      </c>
      <c r="H7" s="6">
        <v>0</v>
      </c>
      <c r="I7" s="5">
        <v>1</v>
      </c>
      <c r="K7" s="9" t="s">
        <v>5</v>
      </c>
      <c r="L7" s="9">
        <v>0</v>
      </c>
    </row>
    <row r="8" spans="1:12" ht="30" x14ac:dyDescent="0.2">
      <c r="A8" s="4" t="s">
        <v>331</v>
      </c>
      <c r="B8" s="4" t="s">
        <v>94</v>
      </c>
      <c r="C8" s="44">
        <v>44183</v>
      </c>
      <c r="D8" s="5">
        <v>0</v>
      </c>
      <c r="E8" s="5">
        <v>0</v>
      </c>
      <c r="F8" s="5">
        <v>0</v>
      </c>
      <c r="G8" s="5">
        <v>1</v>
      </c>
      <c r="H8" s="6">
        <v>0</v>
      </c>
      <c r="I8" s="5">
        <v>1</v>
      </c>
      <c r="K8" s="9" t="s">
        <v>20</v>
      </c>
      <c r="L8" s="9">
        <f>SUM(L3:L7)</f>
        <v>26</v>
      </c>
    </row>
    <row r="9" spans="1:12" ht="30" x14ac:dyDescent="0.2">
      <c r="A9" s="5" t="s">
        <v>332</v>
      </c>
      <c r="B9" s="5" t="s">
        <v>95</v>
      </c>
      <c r="C9" s="44">
        <v>44252</v>
      </c>
      <c r="D9" s="5">
        <v>0</v>
      </c>
      <c r="E9" s="5">
        <v>0</v>
      </c>
      <c r="F9" s="5">
        <v>0</v>
      </c>
      <c r="G9" s="5">
        <v>1</v>
      </c>
      <c r="H9" s="6">
        <v>0</v>
      </c>
      <c r="I9" s="5">
        <v>1</v>
      </c>
    </row>
    <row r="10" spans="1:12" x14ac:dyDescent="0.2">
      <c r="A10" s="4" t="s">
        <v>333</v>
      </c>
      <c r="B10" s="4" t="s">
        <v>96</v>
      </c>
      <c r="C10" s="44">
        <v>44260</v>
      </c>
      <c r="D10" s="5">
        <v>0</v>
      </c>
      <c r="E10" s="5">
        <v>0</v>
      </c>
      <c r="F10" s="5">
        <v>0</v>
      </c>
      <c r="G10" s="5">
        <v>1</v>
      </c>
      <c r="H10" s="6">
        <v>0</v>
      </c>
      <c r="I10" s="5">
        <v>1</v>
      </c>
    </row>
    <row r="11" spans="1:12" ht="30" x14ac:dyDescent="0.2">
      <c r="A11" s="5" t="s">
        <v>334</v>
      </c>
      <c r="B11" s="5" t="s">
        <v>97</v>
      </c>
      <c r="C11" s="44">
        <v>44272</v>
      </c>
      <c r="D11" s="5">
        <v>0</v>
      </c>
      <c r="E11" s="5">
        <v>0</v>
      </c>
      <c r="F11" s="5">
        <v>0</v>
      </c>
      <c r="G11" s="5">
        <v>1</v>
      </c>
      <c r="H11" s="6">
        <v>0</v>
      </c>
      <c r="I11" s="5">
        <v>1</v>
      </c>
    </row>
    <row r="12" spans="1:12" ht="45" x14ac:dyDescent="0.2">
      <c r="A12" s="4" t="s">
        <v>335</v>
      </c>
      <c r="B12" s="4" t="s">
        <v>98</v>
      </c>
      <c r="C12" s="44">
        <v>44298</v>
      </c>
      <c r="D12" s="5">
        <v>0</v>
      </c>
      <c r="E12" s="5">
        <v>0</v>
      </c>
      <c r="F12" s="5">
        <v>0</v>
      </c>
      <c r="G12" s="5">
        <v>1</v>
      </c>
      <c r="H12" s="6">
        <v>0</v>
      </c>
      <c r="I12" s="5">
        <v>1</v>
      </c>
    </row>
    <row r="13" spans="1:12" ht="45" x14ac:dyDescent="0.2">
      <c r="A13" s="5" t="s">
        <v>336</v>
      </c>
      <c r="B13" s="5" t="s">
        <v>99</v>
      </c>
      <c r="C13" s="44">
        <v>44302</v>
      </c>
      <c r="D13" s="5">
        <v>0</v>
      </c>
      <c r="E13" s="5">
        <v>0</v>
      </c>
      <c r="F13" s="5">
        <v>0</v>
      </c>
      <c r="G13" s="5">
        <v>1</v>
      </c>
      <c r="H13" s="6">
        <v>0</v>
      </c>
      <c r="I13" s="5">
        <v>1</v>
      </c>
    </row>
    <row r="14" spans="1:12" ht="30" x14ac:dyDescent="0.2">
      <c r="A14" s="4" t="s">
        <v>337</v>
      </c>
      <c r="B14" s="4" t="s">
        <v>100</v>
      </c>
      <c r="C14" s="44">
        <v>44328</v>
      </c>
      <c r="D14" s="5">
        <v>0</v>
      </c>
      <c r="E14" s="5">
        <v>0</v>
      </c>
      <c r="F14" s="5">
        <v>0</v>
      </c>
      <c r="G14" s="5">
        <v>1</v>
      </c>
      <c r="H14" s="6">
        <v>0</v>
      </c>
      <c r="I14" s="5">
        <v>1</v>
      </c>
    </row>
    <row r="15" spans="1:12" ht="30" x14ac:dyDescent="0.2">
      <c r="A15" s="5" t="s">
        <v>338</v>
      </c>
      <c r="B15" s="5" t="s">
        <v>101</v>
      </c>
      <c r="C15" s="44">
        <v>44342</v>
      </c>
      <c r="D15" s="5">
        <v>0</v>
      </c>
      <c r="E15" s="5">
        <v>0</v>
      </c>
      <c r="F15" s="5">
        <v>0</v>
      </c>
      <c r="G15" s="5">
        <v>1</v>
      </c>
      <c r="H15" s="6">
        <v>0</v>
      </c>
      <c r="I15" s="5">
        <v>1</v>
      </c>
    </row>
    <row r="16" spans="1:12" ht="30" x14ac:dyDescent="0.2">
      <c r="A16" s="4" t="s">
        <v>339</v>
      </c>
      <c r="B16" s="4" t="s">
        <v>102</v>
      </c>
      <c r="C16" s="44">
        <v>44344</v>
      </c>
      <c r="D16" s="5">
        <v>0</v>
      </c>
      <c r="E16" s="5">
        <v>0</v>
      </c>
      <c r="F16" s="5">
        <v>0</v>
      </c>
      <c r="G16" s="5">
        <v>1</v>
      </c>
      <c r="H16" s="6">
        <v>0</v>
      </c>
      <c r="I16" s="5">
        <v>1</v>
      </c>
    </row>
    <row r="17" spans="1:9" x14ac:dyDescent="0.2">
      <c r="A17" s="5" t="s">
        <v>340</v>
      </c>
      <c r="B17" s="5" t="s">
        <v>103</v>
      </c>
      <c r="C17" s="44">
        <v>44350</v>
      </c>
      <c r="D17" s="5">
        <v>0</v>
      </c>
      <c r="E17" s="5">
        <v>0</v>
      </c>
      <c r="F17" s="5">
        <v>0</v>
      </c>
      <c r="G17" s="5">
        <v>1</v>
      </c>
      <c r="H17" s="6">
        <v>0</v>
      </c>
      <c r="I17" s="5">
        <v>1</v>
      </c>
    </row>
    <row r="18" spans="1:9" ht="30" x14ac:dyDescent="0.2">
      <c r="A18" s="4" t="s">
        <v>341</v>
      </c>
      <c r="B18" s="4" t="s">
        <v>104</v>
      </c>
      <c r="C18" s="44">
        <v>44358</v>
      </c>
      <c r="D18" s="5">
        <v>0</v>
      </c>
      <c r="E18" s="5">
        <v>0</v>
      </c>
      <c r="F18" s="5">
        <v>0</v>
      </c>
      <c r="G18" s="5">
        <v>1</v>
      </c>
      <c r="H18" s="6">
        <v>0</v>
      </c>
      <c r="I18" s="5">
        <v>1</v>
      </c>
    </row>
    <row r="19" spans="1:9" ht="30" x14ac:dyDescent="0.2">
      <c r="A19" s="5" t="s">
        <v>342</v>
      </c>
      <c r="B19" s="5" t="s">
        <v>105</v>
      </c>
      <c r="C19" s="44">
        <v>44358</v>
      </c>
      <c r="D19" s="5">
        <v>0</v>
      </c>
      <c r="E19" s="5">
        <v>1</v>
      </c>
      <c r="F19" s="5">
        <v>0</v>
      </c>
      <c r="G19" s="5">
        <v>1</v>
      </c>
      <c r="H19" s="6">
        <v>0</v>
      </c>
      <c r="I19" s="5">
        <v>3</v>
      </c>
    </row>
    <row r="20" spans="1:9" x14ac:dyDescent="0.2">
      <c r="A20" s="4" t="s">
        <v>343</v>
      </c>
      <c r="B20" s="4" t="s">
        <v>106</v>
      </c>
      <c r="C20" s="44">
        <v>44369</v>
      </c>
      <c r="D20" s="5">
        <v>0</v>
      </c>
      <c r="E20" s="5">
        <v>0</v>
      </c>
      <c r="F20" s="5">
        <v>0</v>
      </c>
      <c r="G20" s="5">
        <v>1</v>
      </c>
      <c r="H20" s="6">
        <v>0</v>
      </c>
      <c r="I20" s="5">
        <v>1</v>
      </c>
    </row>
    <row r="21" spans="1:9" ht="30" x14ac:dyDescent="0.2">
      <c r="A21" s="5" t="s">
        <v>344</v>
      </c>
      <c r="B21" s="5" t="s">
        <v>107</v>
      </c>
      <c r="C21" s="44">
        <v>44370</v>
      </c>
      <c r="D21" s="5">
        <v>1</v>
      </c>
      <c r="E21" s="5">
        <v>0</v>
      </c>
      <c r="F21" s="5">
        <v>0</v>
      </c>
      <c r="G21" s="5">
        <v>1</v>
      </c>
      <c r="H21" s="6">
        <v>0</v>
      </c>
      <c r="I21" s="5">
        <v>1</v>
      </c>
    </row>
    <row r="22" spans="1:9" ht="45" x14ac:dyDescent="0.2">
      <c r="A22" s="4" t="s">
        <v>345</v>
      </c>
      <c r="B22" s="4" t="s">
        <v>108</v>
      </c>
      <c r="C22" s="44">
        <v>44376</v>
      </c>
      <c r="D22" s="5">
        <v>0</v>
      </c>
      <c r="E22" s="5">
        <v>0</v>
      </c>
      <c r="F22" s="5">
        <v>0</v>
      </c>
      <c r="G22" s="5">
        <v>1</v>
      </c>
      <c r="H22" s="6">
        <v>0</v>
      </c>
      <c r="I22" s="5">
        <v>1</v>
      </c>
    </row>
    <row r="23" spans="1:9" ht="45" x14ac:dyDescent="0.2">
      <c r="A23" s="5" t="s">
        <v>346</v>
      </c>
      <c r="B23" s="5" t="s">
        <v>109</v>
      </c>
      <c r="C23" s="44">
        <v>44377</v>
      </c>
      <c r="D23" s="5">
        <v>0</v>
      </c>
      <c r="E23" s="5">
        <v>0</v>
      </c>
      <c r="F23" s="5">
        <v>0</v>
      </c>
      <c r="G23" s="5">
        <v>1</v>
      </c>
      <c r="H23" s="6">
        <v>0</v>
      </c>
      <c r="I23" s="5">
        <v>1</v>
      </c>
    </row>
    <row r="24" spans="1:9" x14ac:dyDescent="0.2">
      <c r="A24" s="4" t="s">
        <v>347</v>
      </c>
      <c r="B24" s="4" t="s">
        <v>110</v>
      </c>
      <c r="C24" s="44">
        <v>44386</v>
      </c>
      <c r="D24" s="5">
        <v>0</v>
      </c>
      <c r="E24" s="5">
        <v>1</v>
      </c>
      <c r="F24" s="5">
        <v>0</v>
      </c>
      <c r="G24" s="5">
        <v>1</v>
      </c>
      <c r="H24" s="6">
        <v>0</v>
      </c>
      <c r="I24" s="5">
        <v>3</v>
      </c>
    </row>
    <row r="25" spans="1:9" ht="30" x14ac:dyDescent="0.2">
      <c r="A25" s="5" t="s">
        <v>348</v>
      </c>
      <c r="B25" s="5" t="s">
        <v>111</v>
      </c>
      <c r="C25" s="44">
        <v>44445</v>
      </c>
      <c r="D25" s="5">
        <v>0</v>
      </c>
      <c r="E25" s="5">
        <v>0</v>
      </c>
      <c r="F25" s="5">
        <v>0</v>
      </c>
      <c r="G25" s="5">
        <v>1</v>
      </c>
      <c r="H25" s="6">
        <v>0</v>
      </c>
      <c r="I25" s="25">
        <v>1</v>
      </c>
    </row>
    <row r="26" spans="1:9" ht="30" x14ac:dyDescent="0.2">
      <c r="A26" s="4" t="s">
        <v>349</v>
      </c>
      <c r="B26" s="4" t="s">
        <v>112</v>
      </c>
      <c r="C26" s="44">
        <v>44455</v>
      </c>
      <c r="D26" s="5">
        <v>0</v>
      </c>
      <c r="E26" s="5">
        <v>0</v>
      </c>
      <c r="F26" s="5">
        <v>0</v>
      </c>
      <c r="G26" s="5">
        <v>1</v>
      </c>
      <c r="H26" s="6">
        <v>0</v>
      </c>
      <c r="I26" s="25">
        <v>1</v>
      </c>
    </row>
    <row r="27" spans="1:9" x14ac:dyDescent="0.2">
      <c r="A27" s="5" t="s">
        <v>350</v>
      </c>
      <c r="B27" s="5" t="s">
        <v>113</v>
      </c>
      <c r="C27" s="44">
        <v>44463</v>
      </c>
      <c r="D27" s="5">
        <v>0</v>
      </c>
      <c r="E27" s="5">
        <v>0</v>
      </c>
      <c r="F27" s="5">
        <v>0</v>
      </c>
      <c r="G27" s="5">
        <v>1</v>
      </c>
      <c r="H27" s="6">
        <v>0</v>
      </c>
      <c r="I27" s="25">
        <v>1</v>
      </c>
    </row>
    <row r="28" spans="1:9" x14ac:dyDescent="0.2">
      <c r="C28" s="22"/>
      <c r="D28" s="23">
        <f>SUM(Table145[Compendio de artículos])</f>
        <v>1</v>
      </c>
      <c r="E28" s="23">
        <f>SUM(Table145[Mención Internacional])</f>
        <v>3</v>
      </c>
      <c r="F28" s="23">
        <f>SUM(Table145[Cotutela])</f>
        <v>1</v>
      </c>
      <c r="G28" s="23"/>
      <c r="H28" s="24" t="s">
        <v>23</v>
      </c>
      <c r="I28" s="23">
        <f>SUM(Table145[[Número de resultados científicos ]])</f>
        <v>32</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4C0C4-D5C0-C64F-AA61-F6D64046C88C}">
  <dimension ref="A1:L54"/>
  <sheetViews>
    <sheetView topLeftCell="A30" zoomScaleNormal="100" workbookViewId="0">
      <selection activeCell="C2" sqref="C2"/>
    </sheetView>
  </sheetViews>
  <sheetFormatPr baseColWidth="10" defaultRowHeight="15" x14ac:dyDescent="0.2"/>
  <cols>
    <col min="1" max="1" width="10.83203125" style="7"/>
    <col min="2" max="2" width="69.6640625" style="7" customWidth="1"/>
    <col min="3" max="4" width="9.83203125" style="7" customWidth="1"/>
    <col min="5" max="5" width="10.1640625" style="7" customWidth="1"/>
    <col min="6" max="6" width="8.83203125" style="7" customWidth="1"/>
    <col min="7" max="7" width="10" style="7" customWidth="1"/>
    <col min="8" max="8" width="10.6640625" style="7" customWidth="1"/>
    <col min="9" max="10" width="15.1640625" customWidth="1"/>
    <col min="11" max="11" width="24" bestFit="1" customWidth="1"/>
  </cols>
  <sheetData>
    <row r="1" spans="1:12" ht="25" thickBot="1" x14ac:dyDescent="0.25">
      <c r="A1" s="1" t="s">
        <v>7</v>
      </c>
      <c r="B1" s="26" t="s">
        <v>63</v>
      </c>
      <c r="C1" s="2" t="s">
        <v>0</v>
      </c>
      <c r="D1" s="2" t="s">
        <v>16</v>
      </c>
      <c r="E1" s="2" t="s">
        <v>36</v>
      </c>
      <c r="F1" s="2" t="s">
        <v>1</v>
      </c>
      <c r="G1" s="2" t="s">
        <v>2</v>
      </c>
      <c r="H1" s="3" t="s">
        <v>3</v>
      </c>
      <c r="I1" s="2" t="s">
        <v>35</v>
      </c>
      <c r="J1" s="41"/>
    </row>
    <row r="2" spans="1:12" ht="30" x14ac:dyDescent="0.2">
      <c r="A2" s="4" t="s">
        <v>351</v>
      </c>
      <c r="B2" s="4" t="s">
        <v>114</v>
      </c>
      <c r="C2" s="44">
        <v>44476</v>
      </c>
      <c r="D2" s="5">
        <v>0</v>
      </c>
      <c r="E2" s="5">
        <v>0</v>
      </c>
      <c r="F2" s="5">
        <v>0</v>
      </c>
      <c r="G2" s="5">
        <v>1</v>
      </c>
      <c r="H2" s="6">
        <v>0</v>
      </c>
      <c r="I2" s="25">
        <v>1</v>
      </c>
      <c r="J2" s="42"/>
    </row>
    <row r="3" spans="1:12" ht="30" x14ac:dyDescent="0.2">
      <c r="A3" s="5" t="s">
        <v>352</v>
      </c>
      <c r="B3" s="5" t="s">
        <v>115</v>
      </c>
      <c r="C3" s="44">
        <v>44476</v>
      </c>
      <c r="D3" s="5">
        <v>0</v>
      </c>
      <c r="E3" s="5">
        <v>0</v>
      </c>
      <c r="F3" s="5">
        <v>0</v>
      </c>
      <c r="G3" s="5">
        <v>1</v>
      </c>
      <c r="H3" s="6">
        <v>0</v>
      </c>
      <c r="I3" s="25">
        <v>1</v>
      </c>
      <c r="J3" s="42"/>
    </row>
    <row r="4" spans="1:12" ht="30" x14ac:dyDescent="0.2">
      <c r="A4" s="4" t="s">
        <v>353</v>
      </c>
      <c r="B4" s="4" t="s">
        <v>116</v>
      </c>
      <c r="C4" s="44">
        <v>44491</v>
      </c>
      <c r="D4" s="5">
        <v>0</v>
      </c>
      <c r="E4" s="5">
        <v>0</v>
      </c>
      <c r="F4" s="5">
        <v>0</v>
      </c>
      <c r="G4" s="5">
        <v>1</v>
      </c>
      <c r="H4" s="6">
        <v>0</v>
      </c>
      <c r="I4" s="25">
        <v>1</v>
      </c>
      <c r="J4" s="42"/>
    </row>
    <row r="5" spans="1:12" ht="30" x14ac:dyDescent="0.2">
      <c r="A5" s="5" t="s">
        <v>354</v>
      </c>
      <c r="B5" s="5" t="s">
        <v>117</v>
      </c>
      <c r="C5" s="44">
        <v>44491</v>
      </c>
      <c r="D5" s="5">
        <v>0</v>
      </c>
      <c r="E5" s="5">
        <v>0</v>
      </c>
      <c r="F5" s="5">
        <v>0</v>
      </c>
      <c r="G5" s="5">
        <v>1</v>
      </c>
      <c r="H5" s="6">
        <v>0</v>
      </c>
      <c r="I5" s="25">
        <v>1</v>
      </c>
      <c r="J5" s="42"/>
    </row>
    <row r="6" spans="1:12" ht="30" x14ac:dyDescent="0.2">
      <c r="A6" s="4" t="s">
        <v>355</v>
      </c>
      <c r="B6" s="4" t="s">
        <v>118</v>
      </c>
      <c r="C6" s="44">
        <v>44505</v>
      </c>
      <c r="D6" s="5">
        <v>0</v>
      </c>
      <c r="E6" s="5">
        <v>0</v>
      </c>
      <c r="F6" s="5">
        <v>0</v>
      </c>
      <c r="G6" s="5">
        <v>1</v>
      </c>
      <c r="H6" s="6">
        <v>0</v>
      </c>
      <c r="I6" s="25">
        <v>1</v>
      </c>
      <c r="J6" s="42"/>
    </row>
    <row r="7" spans="1:12" ht="30" x14ac:dyDescent="0.2">
      <c r="A7" s="5" t="s">
        <v>356</v>
      </c>
      <c r="B7" s="5" t="s">
        <v>119</v>
      </c>
      <c r="C7" s="44">
        <v>44505</v>
      </c>
      <c r="D7" s="5">
        <v>0</v>
      </c>
      <c r="E7" s="5">
        <v>1</v>
      </c>
      <c r="F7" s="5">
        <v>0</v>
      </c>
      <c r="G7" s="5">
        <v>1</v>
      </c>
      <c r="H7" s="6">
        <v>0</v>
      </c>
      <c r="I7" s="25">
        <v>3</v>
      </c>
      <c r="J7" s="42"/>
      <c r="K7" s="9" t="s">
        <v>17</v>
      </c>
      <c r="L7" s="9">
        <v>47</v>
      </c>
    </row>
    <row r="8" spans="1:12" ht="30" x14ac:dyDescent="0.2">
      <c r="A8" s="4" t="s">
        <v>357</v>
      </c>
      <c r="B8" s="4" t="s">
        <v>120</v>
      </c>
      <c r="C8" s="44">
        <v>44508</v>
      </c>
      <c r="D8" s="5">
        <v>0</v>
      </c>
      <c r="E8" s="5">
        <v>0</v>
      </c>
      <c r="F8" s="5">
        <v>0</v>
      </c>
      <c r="G8" s="5">
        <v>1</v>
      </c>
      <c r="H8" s="6">
        <v>0</v>
      </c>
      <c r="I8" s="25">
        <v>1</v>
      </c>
      <c r="J8" s="42"/>
      <c r="K8" s="9" t="s">
        <v>18</v>
      </c>
      <c r="L8" s="9">
        <v>5</v>
      </c>
    </row>
    <row r="9" spans="1:12" ht="30" x14ac:dyDescent="0.2">
      <c r="A9" s="5" t="s">
        <v>358</v>
      </c>
      <c r="B9" s="5" t="s">
        <v>121</v>
      </c>
      <c r="C9" s="44">
        <v>44511</v>
      </c>
      <c r="D9" s="5">
        <v>0</v>
      </c>
      <c r="E9" s="5">
        <v>0</v>
      </c>
      <c r="F9" s="5">
        <v>0</v>
      </c>
      <c r="G9" s="5">
        <v>1</v>
      </c>
      <c r="H9" s="6">
        <v>0</v>
      </c>
      <c r="I9" s="25">
        <v>1</v>
      </c>
      <c r="J9" s="42"/>
      <c r="K9" s="9" t="s">
        <v>6</v>
      </c>
      <c r="L9" s="9">
        <v>0</v>
      </c>
    </row>
    <row r="10" spans="1:12" ht="30" x14ac:dyDescent="0.2">
      <c r="A10" s="4" t="s">
        <v>359</v>
      </c>
      <c r="B10" s="4" t="s">
        <v>122</v>
      </c>
      <c r="C10" s="44">
        <v>44515</v>
      </c>
      <c r="D10" s="5">
        <v>0</v>
      </c>
      <c r="E10" s="5">
        <v>0</v>
      </c>
      <c r="F10" s="5">
        <v>0</v>
      </c>
      <c r="G10" s="5">
        <v>1</v>
      </c>
      <c r="H10" s="6">
        <v>0</v>
      </c>
      <c r="I10" s="25">
        <v>1</v>
      </c>
      <c r="J10" s="42"/>
      <c r="K10" s="9" t="s">
        <v>19</v>
      </c>
      <c r="L10" s="9">
        <v>0</v>
      </c>
    </row>
    <row r="11" spans="1:12" ht="30" x14ac:dyDescent="0.2">
      <c r="A11" s="5" t="s">
        <v>360</v>
      </c>
      <c r="B11" s="5" t="s">
        <v>123</v>
      </c>
      <c r="C11" s="44">
        <v>44517</v>
      </c>
      <c r="D11" s="5">
        <v>0</v>
      </c>
      <c r="E11" s="5">
        <v>0</v>
      </c>
      <c r="F11" s="5">
        <v>0</v>
      </c>
      <c r="G11" s="5">
        <v>1</v>
      </c>
      <c r="H11" s="6">
        <v>0</v>
      </c>
      <c r="I11" s="25">
        <v>1</v>
      </c>
      <c r="J11" s="42"/>
      <c r="K11" s="9" t="s">
        <v>5</v>
      </c>
      <c r="L11" s="9">
        <v>0</v>
      </c>
    </row>
    <row r="12" spans="1:12" ht="17" customHeight="1" x14ac:dyDescent="0.2">
      <c r="A12" s="4" t="s">
        <v>361</v>
      </c>
      <c r="B12" s="4" t="s">
        <v>124</v>
      </c>
      <c r="C12" s="44">
        <v>44519</v>
      </c>
      <c r="D12" s="5">
        <v>0</v>
      </c>
      <c r="E12" s="5">
        <v>0</v>
      </c>
      <c r="F12" s="5">
        <v>0</v>
      </c>
      <c r="G12" s="5">
        <v>1</v>
      </c>
      <c r="H12" s="6">
        <v>0</v>
      </c>
      <c r="I12" s="25">
        <v>1</v>
      </c>
      <c r="J12" s="42"/>
      <c r="K12" s="9" t="s">
        <v>20</v>
      </c>
      <c r="L12" s="9">
        <f>SUM(L7:L11)</f>
        <v>52</v>
      </c>
    </row>
    <row r="13" spans="1:12" x14ac:dyDescent="0.2">
      <c r="A13" s="5" t="s">
        <v>362</v>
      </c>
      <c r="B13" s="5" t="s">
        <v>125</v>
      </c>
      <c r="C13" s="44">
        <v>44519</v>
      </c>
      <c r="D13" s="5">
        <v>1</v>
      </c>
      <c r="E13" s="5">
        <v>1</v>
      </c>
      <c r="F13" s="5">
        <v>0</v>
      </c>
      <c r="G13" s="5">
        <v>1</v>
      </c>
      <c r="H13" s="6">
        <v>0</v>
      </c>
      <c r="I13" s="25">
        <v>3</v>
      </c>
      <c r="J13" s="42"/>
    </row>
    <row r="14" spans="1:12" x14ac:dyDescent="0.2">
      <c r="A14" s="4" t="s">
        <v>363</v>
      </c>
      <c r="B14" s="4" t="s">
        <v>126</v>
      </c>
      <c r="C14" s="44">
        <v>44523</v>
      </c>
      <c r="D14" s="5">
        <v>0</v>
      </c>
      <c r="E14" s="5">
        <v>0</v>
      </c>
      <c r="F14" s="5">
        <v>0</v>
      </c>
      <c r="G14" s="5">
        <v>1</v>
      </c>
      <c r="H14" s="6">
        <v>0</v>
      </c>
      <c r="I14" s="25">
        <v>1</v>
      </c>
      <c r="J14" s="42"/>
    </row>
    <row r="15" spans="1:12" ht="30" x14ac:dyDescent="0.2">
      <c r="A15" s="5" t="s">
        <v>364</v>
      </c>
      <c r="B15" s="5" t="s">
        <v>127</v>
      </c>
      <c r="C15" s="44">
        <v>44524</v>
      </c>
      <c r="D15" s="5">
        <v>1</v>
      </c>
      <c r="E15" s="5">
        <v>1</v>
      </c>
      <c r="F15" s="5">
        <v>0</v>
      </c>
      <c r="G15" s="5">
        <v>1</v>
      </c>
      <c r="H15" s="6">
        <v>0</v>
      </c>
      <c r="I15" s="25">
        <v>3</v>
      </c>
      <c r="J15" s="42"/>
    </row>
    <row r="16" spans="1:12" ht="30" x14ac:dyDescent="0.2">
      <c r="A16" s="4" t="s">
        <v>365</v>
      </c>
      <c r="B16" s="4" t="s">
        <v>128</v>
      </c>
      <c r="C16" s="44">
        <v>44544</v>
      </c>
      <c r="D16" s="5">
        <v>0</v>
      </c>
      <c r="E16" s="5">
        <v>0</v>
      </c>
      <c r="F16" s="5">
        <v>0</v>
      </c>
      <c r="G16" s="5">
        <v>1</v>
      </c>
      <c r="H16" s="6">
        <v>0</v>
      </c>
      <c r="I16" s="25">
        <v>1</v>
      </c>
      <c r="J16" s="42"/>
    </row>
    <row r="17" spans="1:10" ht="30" x14ac:dyDescent="0.2">
      <c r="A17" s="5" t="s">
        <v>366</v>
      </c>
      <c r="B17" s="5" t="s">
        <v>129</v>
      </c>
      <c r="C17" s="44">
        <v>44572</v>
      </c>
      <c r="D17" s="5">
        <v>0</v>
      </c>
      <c r="E17" s="5">
        <v>1</v>
      </c>
      <c r="F17" s="5">
        <v>0</v>
      </c>
      <c r="G17" s="5">
        <v>1</v>
      </c>
      <c r="H17" s="6">
        <v>0</v>
      </c>
      <c r="I17" s="25">
        <v>3</v>
      </c>
      <c r="J17" s="42"/>
    </row>
    <row r="18" spans="1:10" x14ac:dyDescent="0.2">
      <c r="A18" s="4" t="s">
        <v>367</v>
      </c>
      <c r="B18" s="4" t="s">
        <v>130</v>
      </c>
      <c r="C18" s="44">
        <v>44585</v>
      </c>
      <c r="D18" s="5">
        <v>0</v>
      </c>
      <c r="E18" s="5">
        <v>0</v>
      </c>
      <c r="F18" s="5">
        <v>0</v>
      </c>
      <c r="G18" s="5">
        <v>1</v>
      </c>
      <c r="H18" s="6">
        <v>0</v>
      </c>
      <c r="I18" s="25">
        <v>1</v>
      </c>
      <c r="J18" s="42"/>
    </row>
    <row r="19" spans="1:10" ht="30" x14ac:dyDescent="0.2">
      <c r="A19" s="5" t="s">
        <v>368</v>
      </c>
      <c r="B19" s="5" t="s">
        <v>131</v>
      </c>
      <c r="C19" s="44">
        <v>44588</v>
      </c>
      <c r="D19" s="5">
        <v>0</v>
      </c>
      <c r="E19" s="5">
        <v>0</v>
      </c>
      <c r="F19" s="5">
        <v>0</v>
      </c>
      <c r="G19" s="5">
        <v>2</v>
      </c>
      <c r="H19" s="6">
        <v>0</v>
      </c>
      <c r="I19" s="25">
        <v>1</v>
      </c>
      <c r="J19" s="42"/>
    </row>
    <row r="20" spans="1:10" ht="30" x14ac:dyDescent="0.2">
      <c r="A20" s="4" t="s">
        <v>369</v>
      </c>
      <c r="B20" s="4" t="s">
        <v>132</v>
      </c>
      <c r="C20" s="44">
        <v>44593</v>
      </c>
      <c r="D20" s="5">
        <v>1</v>
      </c>
      <c r="E20" s="5">
        <v>0</v>
      </c>
      <c r="F20" s="5">
        <v>0</v>
      </c>
      <c r="G20" s="5">
        <v>1</v>
      </c>
      <c r="H20" s="6">
        <v>0</v>
      </c>
      <c r="I20" s="25">
        <v>1</v>
      </c>
      <c r="J20" s="42"/>
    </row>
    <row r="21" spans="1:10" ht="30" x14ac:dyDescent="0.2">
      <c r="A21" s="5" t="s">
        <v>370</v>
      </c>
      <c r="B21" s="5" t="s">
        <v>133</v>
      </c>
      <c r="C21" s="44">
        <v>44596</v>
      </c>
      <c r="D21" s="5">
        <v>0</v>
      </c>
      <c r="E21" s="5">
        <v>0</v>
      </c>
      <c r="F21" s="5">
        <v>0</v>
      </c>
      <c r="G21" s="5">
        <v>1</v>
      </c>
      <c r="H21" s="6">
        <v>0</v>
      </c>
      <c r="I21" s="25">
        <v>1</v>
      </c>
      <c r="J21" s="42"/>
    </row>
    <row r="22" spans="1:10" ht="30" x14ac:dyDescent="0.2">
      <c r="A22" s="4" t="s">
        <v>371</v>
      </c>
      <c r="B22" s="4" t="s">
        <v>134</v>
      </c>
      <c r="C22" s="44">
        <v>44596</v>
      </c>
      <c r="D22" s="5">
        <v>1</v>
      </c>
      <c r="E22" s="5">
        <v>0</v>
      </c>
      <c r="F22" s="5">
        <v>0</v>
      </c>
      <c r="G22" s="5">
        <v>1</v>
      </c>
      <c r="H22" s="6">
        <v>0</v>
      </c>
      <c r="I22" s="25">
        <v>1</v>
      </c>
      <c r="J22" s="42"/>
    </row>
    <row r="23" spans="1:10" ht="30" x14ac:dyDescent="0.2">
      <c r="A23" s="5" t="s">
        <v>372</v>
      </c>
      <c r="B23" s="5" t="s">
        <v>135</v>
      </c>
      <c r="C23" s="44">
        <v>44623</v>
      </c>
      <c r="D23" s="5">
        <v>1</v>
      </c>
      <c r="E23" s="5">
        <v>1</v>
      </c>
      <c r="F23" s="5">
        <v>0</v>
      </c>
      <c r="G23" s="5">
        <v>1</v>
      </c>
      <c r="H23" s="6">
        <v>0</v>
      </c>
      <c r="I23" s="25">
        <v>3</v>
      </c>
      <c r="J23" s="42"/>
    </row>
    <row r="24" spans="1:10" ht="30" x14ac:dyDescent="0.2">
      <c r="A24" s="4" t="s">
        <v>373</v>
      </c>
      <c r="B24" s="4" t="s">
        <v>136</v>
      </c>
      <c r="C24" s="44">
        <v>44634</v>
      </c>
      <c r="D24" s="5">
        <v>1</v>
      </c>
      <c r="E24" s="5">
        <v>0</v>
      </c>
      <c r="F24" s="5">
        <v>0</v>
      </c>
      <c r="G24" s="5">
        <v>1</v>
      </c>
      <c r="H24" s="6">
        <v>0</v>
      </c>
      <c r="I24" s="25">
        <v>1</v>
      </c>
      <c r="J24" s="42"/>
    </row>
    <row r="25" spans="1:10" ht="30" x14ac:dyDescent="0.2">
      <c r="A25" s="5" t="s">
        <v>374</v>
      </c>
      <c r="B25" s="5" t="s">
        <v>137</v>
      </c>
      <c r="C25" s="44">
        <v>44670</v>
      </c>
      <c r="D25" s="5">
        <v>0</v>
      </c>
      <c r="E25" s="5">
        <v>0</v>
      </c>
      <c r="F25" s="5">
        <v>0</v>
      </c>
      <c r="G25" s="5">
        <v>2</v>
      </c>
      <c r="H25" s="6">
        <v>0</v>
      </c>
      <c r="I25" s="25">
        <v>1</v>
      </c>
      <c r="J25" s="42"/>
    </row>
    <row r="26" spans="1:10" ht="30" x14ac:dyDescent="0.2">
      <c r="A26" s="4" t="s">
        <v>375</v>
      </c>
      <c r="B26" s="4" t="s">
        <v>138</v>
      </c>
      <c r="C26" s="44">
        <v>44673</v>
      </c>
      <c r="D26" s="5">
        <v>0</v>
      </c>
      <c r="E26" s="5">
        <v>1</v>
      </c>
      <c r="F26" s="5">
        <v>0</v>
      </c>
      <c r="G26" s="5">
        <v>1</v>
      </c>
      <c r="H26" s="6">
        <v>0</v>
      </c>
      <c r="I26" s="25">
        <v>3</v>
      </c>
      <c r="J26" s="42"/>
    </row>
    <row r="27" spans="1:10" ht="45" x14ac:dyDescent="0.2">
      <c r="A27" s="5" t="s">
        <v>376</v>
      </c>
      <c r="B27" s="5" t="s">
        <v>139</v>
      </c>
      <c r="C27" s="44">
        <v>44677</v>
      </c>
      <c r="D27" s="5">
        <v>0</v>
      </c>
      <c r="E27" s="5">
        <v>1</v>
      </c>
      <c r="F27" s="5">
        <v>0</v>
      </c>
      <c r="G27" s="5">
        <v>1</v>
      </c>
      <c r="H27" s="6">
        <v>0</v>
      </c>
      <c r="I27" s="25">
        <v>3</v>
      </c>
      <c r="J27" s="42"/>
    </row>
    <row r="28" spans="1:10" x14ac:dyDescent="0.2">
      <c r="A28" s="4" t="s">
        <v>377</v>
      </c>
      <c r="B28" s="4" t="s">
        <v>140</v>
      </c>
      <c r="C28" s="44">
        <v>44687</v>
      </c>
      <c r="D28" s="5">
        <v>0</v>
      </c>
      <c r="E28" s="5">
        <v>1</v>
      </c>
      <c r="F28" s="5">
        <v>0</v>
      </c>
      <c r="G28" s="5">
        <v>1</v>
      </c>
      <c r="H28" s="6">
        <v>0</v>
      </c>
      <c r="I28" s="25">
        <v>3</v>
      </c>
      <c r="J28" s="42"/>
    </row>
    <row r="29" spans="1:10" ht="30" x14ac:dyDescent="0.2">
      <c r="A29" s="5" t="s">
        <v>378</v>
      </c>
      <c r="B29" s="5" t="s">
        <v>141</v>
      </c>
      <c r="C29" s="44">
        <v>44699</v>
      </c>
      <c r="D29" s="5">
        <v>0</v>
      </c>
      <c r="E29" s="5">
        <v>0</v>
      </c>
      <c r="F29" s="5">
        <v>0</v>
      </c>
      <c r="G29" s="5">
        <v>1</v>
      </c>
      <c r="H29" s="6">
        <v>0</v>
      </c>
      <c r="I29" s="25">
        <v>1</v>
      </c>
      <c r="J29" s="42"/>
    </row>
    <row r="30" spans="1:10" ht="30" x14ac:dyDescent="0.2">
      <c r="A30" s="4" t="s">
        <v>379</v>
      </c>
      <c r="B30" s="4" t="s">
        <v>142</v>
      </c>
      <c r="C30" s="44">
        <v>44706</v>
      </c>
      <c r="D30" s="5">
        <v>0</v>
      </c>
      <c r="E30" s="5">
        <v>0</v>
      </c>
      <c r="F30" s="5">
        <v>0</v>
      </c>
      <c r="G30" s="5">
        <v>1</v>
      </c>
      <c r="H30" s="6">
        <v>0</v>
      </c>
      <c r="I30" s="25">
        <v>1</v>
      </c>
      <c r="J30" s="42"/>
    </row>
    <row r="31" spans="1:10" ht="30" x14ac:dyDescent="0.2">
      <c r="A31" s="5" t="s">
        <v>380</v>
      </c>
      <c r="B31" s="5" t="s">
        <v>143</v>
      </c>
      <c r="C31" s="44">
        <v>44706</v>
      </c>
      <c r="D31" s="5">
        <v>0</v>
      </c>
      <c r="E31" s="5">
        <v>0</v>
      </c>
      <c r="F31" s="5">
        <v>0</v>
      </c>
      <c r="G31" s="5">
        <v>2</v>
      </c>
      <c r="H31" s="6">
        <v>0</v>
      </c>
      <c r="I31" s="25">
        <v>1</v>
      </c>
      <c r="J31" s="42"/>
    </row>
    <row r="32" spans="1:10" ht="30" x14ac:dyDescent="0.2">
      <c r="A32" s="4" t="s">
        <v>381</v>
      </c>
      <c r="B32" s="4" t="s">
        <v>144</v>
      </c>
      <c r="C32" s="44">
        <v>44714</v>
      </c>
      <c r="D32" s="5">
        <v>0</v>
      </c>
      <c r="E32" s="5">
        <v>0</v>
      </c>
      <c r="F32" s="5">
        <v>0</v>
      </c>
      <c r="G32" s="5">
        <v>1</v>
      </c>
      <c r="H32" s="6">
        <v>0</v>
      </c>
      <c r="I32" s="25">
        <v>1</v>
      </c>
      <c r="J32" s="42"/>
    </row>
    <row r="33" spans="1:10" ht="45" x14ac:dyDescent="0.2">
      <c r="A33" s="5" t="s">
        <v>382</v>
      </c>
      <c r="B33" s="5" t="s">
        <v>145</v>
      </c>
      <c r="C33" s="44">
        <v>44714</v>
      </c>
      <c r="D33" s="5">
        <v>0</v>
      </c>
      <c r="E33" s="5">
        <v>0</v>
      </c>
      <c r="F33" s="5">
        <v>0</v>
      </c>
      <c r="G33" s="5">
        <v>1</v>
      </c>
      <c r="H33" s="6">
        <v>0</v>
      </c>
      <c r="I33" s="25">
        <v>1</v>
      </c>
      <c r="J33" s="42"/>
    </row>
    <row r="34" spans="1:10" ht="30" x14ac:dyDescent="0.2">
      <c r="A34" s="4" t="s">
        <v>383</v>
      </c>
      <c r="B34" s="4" t="s">
        <v>146</v>
      </c>
      <c r="C34" s="44">
        <v>44715</v>
      </c>
      <c r="D34" s="5">
        <v>0</v>
      </c>
      <c r="E34" s="5">
        <v>0</v>
      </c>
      <c r="F34" s="5">
        <v>0</v>
      </c>
      <c r="G34" s="5">
        <v>1</v>
      </c>
      <c r="H34" s="6">
        <v>0</v>
      </c>
      <c r="I34" s="25">
        <v>1</v>
      </c>
      <c r="J34" s="42"/>
    </row>
    <row r="35" spans="1:10" ht="30" x14ac:dyDescent="0.2">
      <c r="A35" s="5" t="s">
        <v>384</v>
      </c>
      <c r="B35" s="5" t="s">
        <v>147</v>
      </c>
      <c r="C35" s="44">
        <v>44715</v>
      </c>
      <c r="D35" s="5">
        <v>0</v>
      </c>
      <c r="E35" s="5">
        <v>0</v>
      </c>
      <c r="F35" s="5">
        <v>0</v>
      </c>
      <c r="G35" s="5">
        <v>1</v>
      </c>
      <c r="H35" s="6">
        <v>0</v>
      </c>
      <c r="I35" s="25">
        <v>1</v>
      </c>
      <c r="J35" s="42"/>
    </row>
    <row r="36" spans="1:10" ht="30" x14ac:dyDescent="0.2">
      <c r="A36" s="4" t="s">
        <v>385</v>
      </c>
      <c r="B36" s="4" t="s">
        <v>148</v>
      </c>
      <c r="C36" s="44">
        <v>44715</v>
      </c>
      <c r="D36" s="5">
        <v>0</v>
      </c>
      <c r="E36" s="5">
        <v>0</v>
      </c>
      <c r="F36" s="5">
        <v>0</v>
      </c>
      <c r="G36" s="5">
        <v>1</v>
      </c>
      <c r="H36" s="6">
        <v>0</v>
      </c>
      <c r="I36" s="25">
        <v>1</v>
      </c>
      <c r="J36" s="42"/>
    </row>
    <row r="37" spans="1:10" x14ac:dyDescent="0.2">
      <c r="A37" s="5" t="s">
        <v>386</v>
      </c>
      <c r="B37" s="5" t="s">
        <v>149</v>
      </c>
      <c r="C37" s="44">
        <v>44715</v>
      </c>
      <c r="D37" s="5">
        <v>0</v>
      </c>
      <c r="E37" s="5">
        <v>0</v>
      </c>
      <c r="F37" s="5">
        <v>0</v>
      </c>
      <c r="G37" s="5">
        <v>1</v>
      </c>
      <c r="H37" s="6">
        <v>0</v>
      </c>
      <c r="I37" s="25">
        <v>1</v>
      </c>
      <c r="J37" s="42"/>
    </row>
    <row r="38" spans="1:10" ht="30" x14ac:dyDescent="0.2">
      <c r="A38" s="4" t="s">
        <v>387</v>
      </c>
      <c r="B38" s="4" t="s">
        <v>150</v>
      </c>
      <c r="C38" s="44">
        <v>44720</v>
      </c>
      <c r="D38" s="5">
        <v>0</v>
      </c>
      <c r="E38" s="5">
        <v>0</v>
      </c>
      <c r="F38" s="5">
        <v>0</v>
      </c>
      <c r="G38" s="5">
        <v>1</v>
      </c>
      <c r="H38" s="6">
        <v>0</v>
      </c>
      <c r="I38" s="25">
        <v>1</v>
      </c>
      <c r="J38" s="42"/>
    </row>
    <row r="39" spans="1:10" ht="30" x14ac:dyDescent="0.2">
      <c r="A39" s="5" t="s">
        <v>388</v>
      </c>
      <c r="B39" s="5" t="s">
        <v>151</v>
      </c>
      <c r="C39" s="44">
        <v>44720</v>
      </c>
      <c r="D39" s="5">
        <v>0</v>
      </c>
      <c r="E39" s="5">
        <v>0</v>
      </c>
      <c r="F39" s="5">
        <v>0</v>
      </c>
      <c r="G39" s="5">
        <v>1</v>
      </c>
      <c r="H39" s="6">
        <v>0</v>
      </c>
      <c r="I39" s="25">
        <v>1</v>
      </c>
      <c r="J39" s="42"/>
    </row>
    <row r="40" spans="1:10" ht="30" x14ac:dyDescent="0.2">
      <c r="A40" s="4" t="s">
        <v>389</v>
      </c>
      <c r="B40" s="4" t="s">
        <v>152</v>
      </c>
      <c r="C40" s="44">
        <v>44720</v>
      </c>
      <c r="D40" s="5">
        <v>0</v>
      </c>
      <c r="E40" s="5">
        <v>0</v>
      </c>
      <c r="F40" s="5">
        <v>0</v>
      </c>
      <c r="G40" s="5">
        <v>1</v>
      </c>
      <c r="H40" s="6">
        <v>0</v>
      </c>
      <c r="I40" s="25">
        <v>1</v>
      </c>
      <c r="J40" s="42"/>
    </row>
    <row r="41" spans="1:10" ht="30" x14ac:dyDescent="0.2">
      <c r="A41" s="5" t="s">
        <v>390</v>
      </c>
      <c r="B41" s="5" t="s">
        <v>153</v>
      </c>
      <c r="C41" s="44">
        <v>44722</v>
      </c>
      <c r="D41" s="5">
        <v>0</v>
      </c>
      <c r="E41" s="5">
        <v>0</v>
      </c>
      <c r="F41" s="5">
        <v>0</v>
      </c>
      <c r="G41" s="5">
        <v>1</v>
      </c>
      <c r="H41" s="6">
        <v>0</v>
      </c>
      <c r="I41" s="25">
        <v>1</v>
      </c>
      <c r="J41" s="42"/>
    </row>
    <row r="42" spans="1:10" x14ac:dyDescent="0.2">
      <c r="A42" s="4" t="s">
        <v>391</v>
      </c>
      <c r="B42" s="4" t="s">
        <v>154</v>
      </c>
      <c r="C42" s="44">
        <v>44728</v>
      </c>
      <c r="D42" s="5">
        <v>1</v>
      </c>
      <c r="E42" s="5">
        <v>0</v>
      </c>
      <c r="F42" s="5">
        <v>0</v>
      </c>
      <c r="G42" s="5">
        <v>1</v>
      </c>
      <c r="H42" s="6">
        <v>0</v>
      </c>
      <c r="I42" s="25">
        <v>1</v>
      </c>
      <c r="J42" s="42"/>
    </row>
    <row r="43" spans="1:10" ht="30" x14ac:dyDescent="0.2">
      <c r="A43" s="5" t="s">
        <v>392</v>
      </c>
      <c r="B43" s="5" t="s">
        <v>155</v>
      </c>
      <c r="C43" s="44">
        <v>44735</v>
      </c>
      <c r="D43" s="5">
        <v>0</v>
      </c>
      <c r="E43" s="5">
        <v>0</v>
      </c>
      <c r="F43" s="5">
        <v>0</v>
      </c>
      <c r="G43" s="5">
        <v>2</v>
      </c>
      <c r="H43" s="6">
        <v>0</v>
      </c>
      <c r="I43" s="25">
        <v>1</v>
      </c>
      <c r="J43" s="42"/>
    </row>
    <row r="44" spans="1:10" x14ac:dyDescent="0.2">
      <c r="A44" s="4" t="s">
        <v>393</v>
      </c>
      <c r="B44" s="4" t="s">
        <v>156</v>
      </c>
      <c r="C44" s="44">
        <v>44735</v>
      </c>
      <c r="D44" s="5">
        <v>0</v>
      </c>
      <c r="E44" s="5">
        <v>0</v>
      </c>
      <c r="F44" s="5">
        <v>0</v>
      </c>
      <c r="G44" s="5">
        <v>2</v>
      </c>
      <c r="H44" s="6">
        <v>0</v>
      </c>
      <c r="I44" s="25">
        <v>1</v>
      </c>
      <c r="J44" s="42"/>
    </row>
    <row r="45" spans="1:10" ht="30" x14ac:dyDescent="0.2">
      <c r="A45" s="5" t="s">
        <v>394</v>
      </c>
      <c r="B45" s="5" t="s">
        <v>157</v>
      </c>
      <c r="C45" s="44">
        <v>44736</v>
      </c>
      <c r="D45" s="5">
        <v>0</v>
      </c>
      <c r="E45" s="5">
        <v>0</v>
      </c>
      <c r="F45" s="5">
        <v>0</v>
      </c>
      <c r="G45" s="5">
        <v>1</v>
      </c>
      <c r="H45" s="6">
        <v>0</v>
      </c>
      <c r="I45" s="25">
        <v>1</v>
      </c>
      <c r="J45" s="42"/>
    </row>
    <row r="46" spans="1:10" ht="30" x14ac:dyDescent="0.2">
      <c r="A46" s="4" t="s">
        <v>395</v>
      </c>
      <c r="B46" s="4" t="s">
        <v>158</v>
      </c>
      <c r="C46" s="44">
        <v>44756</v>
      </c>
      <c r="D46" s="5">
        <v>0</v>
      </c>
      <c r="E46" s="5">
        <v>0</v>
      </c>
      <c r="F46" s="5">
        <v>0</v>
      </c>
      <c r="G46" s="5">
        <v>1</v>
      </c>
      <c r="H46" s="6">
        <v>0</v>
      </c>
      <c r="I46" s="25">
        <v>1</v>
      </c>
      <c r="J46" s="42"/>
    </row>
    <row r="47" spans="1:10" ht="30" x14ac:dyDescent="0.2">
      <c r="A47" s="5" t="s">
        <v>396</v>
      </c>
      <c r="B47" s="5" t="s">
        <v>159</v>
      </c>
      <c r="C47" s="44">
        <v>44770</v>
      </c>
      <c r="D47" s="5">
        <v>1</v>
      </c>
      <c r="E47" s="5">
        <v>0</v>
      </c>
      <c r="F47" s="5">
        <v>0</v>
      </c>
      <c r="G47" s="5">
        <v>1</v>
      </c>
      <c r="H47" s="6">
        <v>0</v>
      </c>
      <c r="I47" s="25">
        <v>1</v>
      </c>
      <c r="J47" s="42"/>
    </row>
    <row r="48" spans="1:10" ht="30" x14ac:dyDescent="0.2">
      <c r="A48" s="4" t="s">
        <v>397</v>
      </c>
      <c r="B48" s="4" t="s">
        <v>160</v>
      </c>
      <c r="C48" s="44">
        <v>44805</v>
      </c>
      <c r="D48" s="5">
        <v>1</v>
      </c>
      <c r="E48" s="5">
        <v>0</v>
      </c>
      <c r="F48" s="5">
        <v>0</v>
      </c>
      <c r="G48" s="5">
        <v>1</v>
      </c>
      <c r="H48" s="6">
        <v>0</v>
      </c>
      <c r="I48" s="25">
        <v>1</v>
      </c>
      <c r="J48" s="42"/>
    </row>
    <row r="49" spans="1:10" x14ac:dyDescent="0.2">
      <c r="A49" s="5" t="s">
        <v>398</v>
      </c>
      <c r="B49" s="5" t="s">
        <v>161</v>
      </c>
      <c r="C49" s="44">
        <v>44806</v>
      </c>
      <c r="D49" s="5">
        <v>0</v>
      </c>
      <c r="E49" s="5">
        <v>0</v>
      </c>
      <c r="F49" s="5">
        <v>0</v>
      </c>
      <c r="G49" s="5">
        <v>1</v>
      </c>
      <c r="H49" s="6">
        <v>0</v>
      </c>
      <c r="I49" s="25">
        <v>1</v>
      </c>
      <c r="J49" s="42"/>
    </row>
    <row r="50" spans="1:10" ht="30" x14ac:dyDescent="0.2">
      <c r="A50" s="4" t="s">
        <v>399</v>
      </c>
      <c r="B50" s="4" t="s">
        <v>162</v>
      </c>
      <c r="C50" s="44">
        <v>44819</v>
      </c>
      <c r="D50" s="5">
        <v>0</v>
      </c>
      <c r="E50" s="5">
        <v>0</v>
      </c>
      <c r="F50" s="5">
        <v>0</v>
      </c>
      <c r="G50" s="5">
        <v>1</v>
      </c>
      <c r="H50" s="6">
        <v>0</v>
      </c>
      <c r="I50" s="25">
        <v>1</v>
      </c>
      <c r="J50" s="42"/>
    </row>
    <row r="51" spans="1:10" x14ac:dyDescent="0.2">
      <c r="A51" s="5" t="s">
        <v>400</v>
      </c>
      <c r="B51" s="5" t="s">
        <v>163</v>
      </c>
      <c r="C51" s="44">
        <v>44824</v>
      </c>
      <c r="D51" s="5">
        <v>0</v>
      </c>
      <c r="E51" s="5">
        <v>0</v>
      </c>
      <c r="F51" s="5">
        <v>0</v>
      </c>
      <c r="G51" s="5">
        <v>1</v>
      </c>
      <c r="H51" s="6">
        <v>0</v>
      </c>
      <c r="I51" s="25">
        <v>1</v>
      </c>
      <c r="J51" s="42"/>
    </row>
    <row r="52" spans="1:10" ht="30" x14ac:dyDescent="0.2">
      <c r="A52" s="4" t="s">
        <v>401</v>
      </c>
      <c r="B52" s="4" t="s">
        <v>164</v>
      </c>
      <c r="C52" s="44">
        <v>44831</v>
      </c>
      <c r="D52" s="5">
        <v>0</v>
      </c>
      <c r="E52" s="5">
        <v>1</v>
      </c>
      <c r="F52" s="5">
        <v>1</v>
      </c>
      <c r="G52" s="5">
        <v>1</v>
      </c>
      <c r="H52" s="6">
        <v>0</v>
      </c>
      <c r="I52" s="25">
        <v>3</v>
      </c>
      <c r="J52" s="42"/>
    </row>
    <row r="53" spans="1:10" x14ac:dyDescent="0.2">
      <c r="A53" s="5" t="s">
        <v>402</v>
      </c>
      <c r="B53" s="5" t="s">
        <v>165</v>
      </c>
      <c r="C53" s="44">
        <v>44833</v>
      </c>
      <c r="D53" s="5">
        <v>0</v>
      </c>
      <c r="E53" s="5">
        <v>0</v>
      </c>
      <c r="F53" s="5">
        <v>0</v>
      </c>
      <c r="G53" s="5">
        <v>1</v>
      </c>
      <c r="H53" s="6">
        <v>0</v>
      </c>
      <c r="I53" s="25">
        <v>1</v>
      </c>
      <c r="J53" s="42"/>
    </row>
    <row r="54" spans="1:10" x14ac:dyDescent="0.2">
      <c r="C54" s="22"/>
      <c r="D54" s="23">
        <f>SUM(D2:D53)</f>
        <v>9</v>
      </c>
      <c r="E54" s="23">
        <f t="shared" ref="E54:F54" si="0">SUM(E2:E53)</f>
        <v>9</v>
      </c>
      <c r="F54" s="23">
        <f t="shared" si="0"/>
        <v>1</v>
      </c>
      <c r="G54" s="23"/>
      <c r="H54" s="23">
        <f>SUM(H2:H47)</f>
        <v>0</v>
      </c>
      <c r="I54" s="23">
        <f>SUM(I2:I47)</f>
        <v>62</v>
      </c>
      <c r="J54" s="43"/>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2B05E-84F8-CC44-9E06-CA7AFC74479F}">
  <dimension ref="A1:L48"/>
  <sheetViews>
    <sheetView topLeftCell="A31" zoomScale="133" workbookViewId="0">
      <selection activeCell="C2" sqref="C2"/>
    </sheetView>
  </sheetViews>
  <sheetFormatPr baseColWidth="10" defaultRowHeight="15" x14ac:dyDescent="0.2"/>
  <cols>
    <col min="1" max="1" width="10.83203125" style="7"/>
    <col min="2" max="2" width="82.1640625" style="7" customWidth="1"/>
    <col min="3" max="3" width="10.5" style="7" customWidth="1"/>
    <col min="4" max="4" width="12.33203125" style="7" customWidth="1"/>
    <col min="5" max="5" width="10" style="7" customWidth="1"/>
    <col min="6" max="6" width="8.83203125" style="7" customWidth="1"/>
    <col min="7" max="7" width="10.33203125" style="7" customWidth="1"/>
    <col min="8" max="8" width="10.5" style="7" customWidth="1"/>
    <col min="9" max="9" width="17.6640625" customWidth="1"/>
    <col min="10" max="10" width="9.33203125" customWidth="1"/>
    <col min="11" max="11" width="20.6640625" customWidth="1"/>
  </cols>
  <sheetData>
    <row r="1" spans="1:12" ht="25" thickBot="1" x14ac:dyDescent="0.25">
      <c r="A1" s="1" t="s">
        <v>7</v>
      </c>
      <c r="B1" s="26" t="s">
        <v>63</v>
      </c>
      <c r="C1" s="2" t="s">
        <v>0</v>
      </c>
      <c r="D1" s="2" t="s">
        <v>16</v>
      </c>
      <c r="E1" s="2" t="s">
        <v>36</v>
      </c>
      <c r="F1" s="2" t="s">
        <v>1</v>
      </c>
      <c r="G1" s="2" t="s">
        <v>2</v>
      </c>
      <c r="H1" s="3" t="s">
        <v>3</v>
      </c>
      <c r="I1" s="2" t="s">
        <v>35</v>
      </c>
    </row>
    <row r="2" spans="1:12" x14ac:dyDescent="0.2">
      <c r="A2" s="4" t="s">
        <v>403</v>
      </c>
      <c r="B2" s="4" t="s">
        <v>166</v>
      </c>
      <c r="C2" s="44">
        <v>44848</v>
      </c>
      <c r="D2" s="5">
        <v>0</v>
      </c>
      <c r="E2" s="5">
        <v>0</v>
      </c>
      <c r="F2" s="5">
        <v>0</v>
      </c>
      <c r="G2" s="5">
        <v>1</v>
      </c>
      <c r="H2" s="6">
        <v>0</v>
      </c>
      <c r="I2" s="25">
        <v>1</v>
      </c>
    </row>
    <row r="3" spans="1:12" ht="30" x14ac:dyDescent="0.2">
      <c r="A3" s="5" t="s">
        <v>404</v>
      </c>
      <c r="B3" s="5" t="s">
        <v>167</v>
      </c>
      <c r="C3" s="44">
        <v>44854</v>
      </c>
      <c r="D3" s="5">
        <v>0</v>
      </c>
      <c r="E3" s="5">
        <v>1</v>
      </c>
      <c r="F3" s="5">
        <v>0</v>
      </c>
      <c r="G3" s="5">
        <v>1</v>
      </c>
      <c r="H3" s="6">
        <v>0</v>
      </c>
      <c r="I3" s="25">
        <v>3</v>
      </c>
      <c r="K3" s="9" t="s">
        <v>17</v>
      </c>
      <c r="L3" s="9">
        <v>41</v>
      </c>
    </row>
    <row r="4" spans="1:12" ht="30" x14ac:dyDescent="0.2">
      <c r="A4" s="4" t="s">
        <v>405</v>
      </c>
      <c r="B4" s="4" t="s">
        <v>168</v>
      </c>
      <c r="C4" s="44">
        <v>44855</v>
      </c>
      <c r="D4" s="5">
        <v>0</v>
      </c>
      <c r="E4" s="5">
        <v>1</v>
      </c>
      <c r="F4" s="5">
        <v>0</v>
      </c>
      <c r="G4" s="5">
        <v>1</v>
      </c>
      <c r="H4" s="6">
        <v>0</v>
      </c>
      <c r="I4" s="25">
        <v>3</v>
      </c>
      <c r="K4" s="9" t="s">
        <v>18</v>
      </c>
      <c r="L4" s="9">
        <v>4</v>
      </c>
    </row>
    <row r="5" spans="1:12" x14ac:dyDescent="0.2">
      <c r="A5" s="5" t="s">
        <v>406</v>
      </c>
      <c r="B5" s="5" t="s">
        <v>169</v>
      </c>
      <c r="C5" s="44">
        <v>44865</v>
      </c>
      <c r="D5" s="5">
        <v>0</v>
      </c>
      <c r="E5" s="5">
        <v>0</v>
      </c>
      <c r="F5" s="5">
        <v>0</v>
      </c>
      <c r="G5" s="5">
        <v>1</v>
      </c>
      <c r="H5" s="6">
        <v>0</v>
      </c>
      <c r="I5" s="25">
        <v>1</v>
      </c>
      <c r="K5" s="9" t="s">
        <v>6</v>
      </c>
      <c r="L5" s="9">
        <v>1</v>
      </c>
    </row>
    <row r="6" spans="1:12" ht="30" x14ac:dyDescent="0.2">
      <c r="A6" s="4" t="s">
        <v>407</v>
      </c>
      <c r="B6" s="4" t="s">
        <v>170</v>
      </c>
      <c r="C6" s="44">
        <v>44867</v>
      </c>
      <c r="D6" s="5">
        <v>0</v>
      </c>
      <c r="E6" s="5">
        <v>0</v>
      </c>
      <c r="F6" s="5">
        <v>0</v>
      </c>
      <c r="G6" s="5">
        <v>2</v>
      </c>
      <c r="H6" s="6">
        <v>0</v>
      </c>
      <c r="I6" s="25">
        <v>1</v>
      </c>
      <c r="K6" s="9" t="s">
        <v>19</v>
      </c>
      <c r="L6" s="9">
        <v>0</v>
      </c>
    </row>
    <row r="7" spans="1:12" x14ac:dyDescent="0.2">
      <c r="A7" s="5" t="s">
        <v>408</v>
      </c>
      <c r="B7" s="5" t="s">
        <v>171</v>
      </c>
      <c r="C7" s="44">
        <v>44886</v>
      </c>
      <c r="D7" s="5">
        <v>0</v>
      </c>
      <c r="E7" s="5">
        <v>0</v>
      </c>
      <c r="F7" s="5">
        <v>0</v>
      </c>
      <c r="G7" s="5">
        <v>1</v>
      </c>
      <c r="H7" s="6">
        <v>0</v>
      </c>
      <c r="I7" s="25">
        <v>1</v>
      </c>
      <c r="K7" s="9" t="s">
        <v>5</v>
      </c>
      <c r="L7" s="9">
        <v>0</v>
      </c>
    </row>
    <row r="8" spans="1:12" ht="30" x14ac:dyDescent="0.2">
      <c r="A8" s="4" t="s">
        <v>409</v>
      </c>
      <c r="B8" s="4" t="s">
        <v>172</v>
      </c>
      <c r="C8" s="44">
        <v>44894</v>
      </c>
      <c r="D8" s="5">
        <v>0</v>
      </c>
      <c r="E8" s="5">
        <v>0</v>
      </c>
      <c r="F8" s="5">
        <v>0</v>
      </c>
      <c r="G8" s="5">
        <v>1</v>
      </c>
      <c r="H8" s="6">
        <v>0</v>
      </c>
      <c r="I8" s="25">
        <v>1</v>
      </c>
      <c r="K8" s="9" t="s">
        <v>20</v>
      </c>
      <c r="L8" s="9">
        <f>SUM(L3:L7)</f>
        <v>46</v>
      </c>
    </row>
    <row r="9" spans="1:12" ht="45" x14ac:dyDescent="0.2">
      <c r="A9" s="5" t="s">
        <v>410</v>
      </c>
      <c r="B9" s="5" t="s">
        <v>173</v>
      </c>
      <c r="C9" s="44">
        <v>44907</v>
      </c>
      <c r="D9" s="5">
        <v>0</v>
      </c>
      <c r="E9" s="5">
        <v>0</v>
      </c>
      <c r="F9" s="5">
        <v>0</v>
      </c>
      <c r="G9" s="5">
        <v>1</v>
      </c>
      <c r="H9" s="6">
        <v>0</v>
      </c>
      <c r="I9" s="25">
        <v>1</v>
      </c>
    </row>
    <row r="10" spans="1:12" ht="34" customHeight="1" x14ac:dyDescent="0.2">
      <c r="A10" s="4" t="s">
        <v>411</v>
      </c>
      <c r="B10" s="4" t="s">
        <v>174</v>
      </c>
      <c r="C10" s="44">
        <v>44907</v>
      </c>
      <c r="D10" s="5">
        <v>0</v>
      </c>
      <c r="E10" s="5">
        <v>0</v>
      </c>
      <c r="F10" s="5">
        <v>0</v>
      </c>
      <c r="G10" s="5">
        <v>1</v>
      </c>
      <c r="H10" s="6">
        <v>0</v>
      </c>
      <c r="I10" s="25">
        <v>1</v>
      </c>
    </row>
    <row r="11" spans="1:12" x14ac:dyDescent="0.2">
      <c r="A11" s="5" t="s">
        <v>412</v>
      </c>
      <c r="B11" s="5" t="s">
        <v>175</v>
      </c>
      <c r="C11" s="44">
        <v>44909</v>
      </c>
      <c r="D11" s="5">
        <v>0</v>
      </c>
      <c r="E11" s="5">
        <v>1</v>
      </c>
      <c r="F11" s="5">
        <v>1</v>
      </c>
      <c r="G11" s="5">
        <v>1</v>
      </c>
      <c r="H11" s="6">
        <v>0</v>
      </c>
      <c r="I11" s="25">
        <v>3</v>
      </c>
    </row>
    <row r="12" spans="1:12" x14ac:dyDescent="0.2">
      <c r="A12" s="4" t="s">
        <v>413</v>
      </c>
      <c r="B12" s="4" t="s">
        <v>176</v>
      </c>
      <c r="C12" s="44">
        <v>44914</v>
      </c>
      <c r="D12" s="5">
        <v>0</v>
      </c>
      <c r="E12" s="5">
        <v>0</v>
      </c>
      <c r="F12" s="5">
        <v>0</v>
      </c>
      <c r="G12" s="5">
        <v>1</v>
      </c>
      <c r="H12" s="6">
        <v>0</v>
      </c>
      <c r="I12" s="25">
        <v>1</v>
      </c>
    </row>
    <row r="13" spans="1:12" ht="30" x14ac:dyDescent="0.2">
      <c r="A13" s="5" t="s">
        <v>414</v>
      </c>
      <c r="B13" s="5" t="s">
        <v>177</v>
      </c>
      <c r="C13" s="44">
        <v>44914</v>
      </c>
      <c r="D13" s="5">
        <v>1</v>
      </c>
      <c r="E13" s="5">
        <v>1</v>
      </c>
      <c r="F13" s="5">
        <v>0</v>
      </c>
      <c r="G13" s="5">
        <v>1</v>
      </c>
      <c r="H13" s="6">
        <v>0</v>
      </c>
      <c r="I13" s="25">
        <v>3</v>
      </c>
    </row>
    <row r="14" spans="1:12" x14ac:dyDescent="0.2">
      <c r="A14" s="4" t="s">
        <v>415</v>
      </c>
      <c r="B14" s="4" t="s">
        <v>178</v>
      </c>
      <c r="C14" s="44">
        <v>44944</v>
      </c>
      <c r="D14" s="5">
        <v>0</v>
      </c>
      <c r="E14" s="5">
        <v>0</v>
      </c>
      <c r="F14" s="5">
        <v>0</v>
      </c>
      <c r="G14" s="5">
        <v>1</v>
      </c>
      <c r="H14" s="6">
        <v>0</v>
      </c>
      <c r="I14" s="25">
        <v>1</v>
      </c>
    </row>
    <row r="15" spans="1:12" x14ac:dyDescent="0.2">
      <c r="A15" s="5" t="s">
        <v>416</v>
      </c>
      <c r="B15" s="5" t="s">
        <v>179</v>
      </c>
      <c r="C15" s="44">
        <v>44959</v>
      </c>
      <c r="D15" s="5">
        <v>0</v>
      </c>
      <c r="E15" s="5">
        <v>0</v>
      </c>
      <c r="F15" s="5">
        <v>0</v>
      </c>
      <c r="G15" s="5">
        <v>1</v>
      </c>
      <c r="H15" s="6">
        <v>0</v>
      </c>
      <c r="I15" s="25">
        <v>1</v>
      </c>
    </row>
    <row r="16" spans="1:12" x14ac:dyDescent="0.2">
      <c r="A16" s="4" t="s">
        <v>417</v>
      </c>
      <c r="B16" s="4" t="s">
        <v>180</v>
      </c>
      <c r="C16" s="44">
        <v>44978</v>
      </c>
      <c r="D16" s="5">
        <v>0</v>
      </c>
      <c r="E16" s="5">
        <v>0</v>
      </c>
      <c r="F16" s="5">
        <v>0</v>
      </c>
      <c r="G16" s="5">
        <v>1</v>
      </c>
      <c r="H16" s="6">
        <v>0</v>
      </c>
      <c r="I16" s="25">
        <v>1</v>
      </c>
    </row>
    <row r="17" spans="1:9" x14ac:dyDescent="0.2">
      <c r="A17" s="5" t="s">
        <v>418</v>
      </c>
      <c r="B17" s="5" t="s">
        <v>181</v>
      </c>
      <c r="C17" s="44">
        <v>44994</v>
      </c>
      <c r="D17" s="5">
        <v>0</v>
      </c>
      <c r="E17" s="5">
        <v>0</v>
      </c>
      <c r="F17" s="5">
        <v>0</v>
      </c>
      <c r="G17" s="5">
        <v>1</v>
      </c>
      <c r="H17" s="6">
        <v>0</v>
      </c>
      <c r="I17" s="25">
        <v>1</v>
      </c>
    </row>
    <row r="18" spans="1:9" x14ac:dyDescent="0.2">
      <c r="A18" s="4" t="s">
        <v>419</v>
      </c>
      <c r="B18" s="4" t="s">
        <v>182</v>
      </c>
      <c r="C18" s="44">
        <v>44995</v>
      </c>
      <c r="D18" s="5">
        <v>1</v>
      </c>
      <c r="E18" s="5">
        <v>1</v>
      </c>
      <c r="F18" s="5">
        <v>0</v>
      </c>
      <c r="G18" s="5">
        <v>1</v>
      </c>
      <c r="H18" s="6">
        <v>0</v>
      </c>
      <c r="I18" s="25">
        <v>3</v>
      </c>
    </row>
    <row r="19" spans="1:9" ht="30" x14ac:dyDescent="0.2">
      <c r="A19" s="5" t="s">
        <v>420</v>
      </c>
      <c r="B19" s="5" t="s">
        <v>183</v>
      </c>
      <c r="C19" s="44">
        <v>45002</v>
      </c>
      <c r="D19" s="5">
        <v>0</v>
      </c>
      <c r="E19" s="5">
        <v>0</v>
      </c>
      <c r="F19" s="5">
        <v>0</v>
      </c>
      <c r="G19" s="5">
        <v>1</v>
      </c>
      <c r="H19" s="6">
        <v>0</v>
      </c>
      <c r="I19" s="25">
        <v>1</v>
      </c>
    </row>
    <row r="20" spans="1:9" x14ac:dyDescent="0.2">
      <c r="A20" s="4" t="s">
        <v>421</v>
      </c>
      <c r="B20" s="4" t="s">
        <v>184</v>
      </c>
      <c r="C20" s="44">
        <v>45007</v>
      </c>
      <c r="D20" s="5">
        <v>0</v>
      </c>
      <c r="E20" s="5">
        <v>0</v>
      </c>
      <c r="F20" s="5">
        <v>0</v>
      </c>
      <c r="G20" s="5">
        <v>1</v>
      </c>
      <c r="H20" s="6">
        <v>0</v>
      </c>
      <c r="I20" s="25">
        <v>1</v>
      </c>
    </row>
    <row r="21" spans="1:9" x14ac:dyDescent="0.2">
      <c r="A21" s="5" t="s">
        <v>422</v>
      </c>
      <c r="B21" s="5" t="s">
        <v>185</v>
      </c>
      <c r="C21" s="44">
        <v>45013</v>
      </c>
      <c r="D21" s="5">
        <v>0</v>
      </c>
      <c r="E21" s="5">
        <v>1</v>
      </c>
      <c r="F21" s="5">
        <v>0</v>
      </c>
      <c r="G21" s="5">
        <v>1</v>
      </c>
      <c r="H21" s="6">
        <v>0</v>
      </c>
      <c r="I21" s="25">
        <v>3</v>
      </c>
    </row>
    <row r="22" spans="1:9" ht="30" x14ac:dyDescent="0.2">
      <c r="A22" s="4" t="s">
        <v>423</v>
      </c>
      <c r="B22" s="4" t="s">
        <v>186</v>
      </c>
      <c r="C22" s="44">
        <v>45015</v>
      </c>
      <c r="D22" s="5">
        <v>0</v>
      </c>
      <c r="E22" s="5">
        <v>0</v>
      </c>
      <c r="F22" s="5">
        <v>0</v>
      </c>
      <c r="G22" s="5">
        <v>1</v>
      </c>
      <c r="H22" s="6">
        <v>0</v>
      </c>
      <c r="I22" s="25">
        <v>1</v>
      </c>
    </row>
    <row r="23" spans="1:9" ht="30" x14ac:dyDescent="0.2">
      <c r="A23" s="5" t="s">
        <v>424</v>
      </c>
      <c r="B23" s="5" t="s">
        <v>187</v>
      </c>
      <c r="C23" s="44">
        <v>45028</v>
      </c>
      <c r="D23" s="5">
        <v>0</v>
      </c>
      <c r="E23" s="5">
        <v>0</v>
      </c>
      <c r="F23" s="5">
        <v>0</v>
      </c>
      <c r="G23" s="5">
        <v>1</v>
      </c>
      <c r="H23" s="6">
        <v>0</v>
      </c>
      <c r="I23" s="25">
        <v>1</v>
      </c>
    </row>
    <row r="24" spans="1:9" ht="30" x14ac:dyDescent="0.2">
      <c r="A24" s="4" t="s">
        <v>425</v>
      </c>
      <c r="B24" s="4" t="s">
        <v>188</v>
      </c>
      <c r="C24" s="44">
        <v>45043</v>
      </c>
      <c r="D24" s="5">
        <v>0</v>
      </c>
      <c r="E24" s="5">
        <v>0</v>
      </c>
      <c r="F24" s="5">
        <v>0</v>
      </c>
      <c r="G24" s="5">
        <v>2</v>
      </c>
      <c r="H24" s="6">
        <v>0</v>
      </c>
      <c r="I24" s="25">
        <v>1</v>
      </c>
    </row>
    <row r="25" spans="1:9" x14ac:dyDescent="0.2">
      <c r="A25" s="5" t="s">
        <v>426</v>
      </c>
      <c r="B25" s="5" t="s">
        <v>189</v>
      </c>
      <c r="C25" s="44">
        <v>45057</v>
      </c>
      <c r="D25" s="5">
        <v>0</v>
      </c>
      <c r="E25" s="5">
        <v>0</v>
      </c>
      <c r="F25" s="5">
        <v>0</v>
      </c>
      <c r="G25" s="5">
        <v>1</v>
      </c>
      <c r="H25" s="6">
        <v>0</v>
      </c>
      <c r="I25" s="25">
        <v>1</v>
      </c>
    </row>
    <row r="26" spans="1:9" ht="30" x14ac:dyDescent="0.2">
      <c r="A26" s="4" t="s">
        <v>427</v>
      </c>
      <c r="B26" s="4" t="s">
        <v>190</v>
      </c>
      <c r="C26" s="44">
        <v>45058</v>
      </c>
      <c r="D26" s="5">
        <v>0</v>
      </c>
      <c r="E26" s="5">
        <v>0</v>
      </c>
      <c r="F26" s="5">
        <v>0</v>
      </c>
      <c r="G26" s="5">
        <v>1</v>
      </c>
      <c r="H26" s="6">
        <v>0</v>
      </c>
      <c r="I26" s="25">
        <v>1</v>
      </c>
    </row>
    <row r="27" spans="1:9" x14ac:dyDescent="0.2">
      <c r="A27" s="5" t="s">
        <v>428</v>
      </c>
      <c r="B27" s="5" t="s">
        <v>191</v>
      </c>
      <c r="C27" s="44">
        <v>45063</v>
      </c>
      <c r="D27" s="5">
        <v>0</v>
      </c>
      <c r="E27" s="5">
        <v>0</v>
      </c>
      <c r="F27" s="5">
        <v>0</v>
      </c>
      <c r="G27" s="5">
        <v>1</v>
      </c>
      <c r="H27" s="6">
        <v>0</v>
      </c>
      <c r="I27" s="25">
        <v>1</v>
      </c>
    </row>
    <row r="28" spans="1:9" ht="45" x14ac:dyDescent="0.2">
      <c r="A28" s="4" t="s">
        <v>429</v>
      </c>
      <c r="B28" s="4" t="s">
        <v>192</v>
      </c>
      <c r="C28" s="44">
        <v>45063</v>
      </c>
      <c r="D28" s="5">
        <v>0</v>
      </c>
      <c r="E28" s="5">
        <v>0</v>
      </c>
      <c r="F28" s="5">
        <v>0</v>
      </c>
      <c r="G28" s="5">
        <v>2</v>
      </c>
      <c r="H28" s="6">
        <v>0</v>
      </c>
      <c r="I28" s="25">
        <v>1</v>
      </c>
    </row>
    <row r="29" spans="1:9" ht="30" x14ac:dyDescent="0.2">
      <c r="A29" s="5" t="s">
        <v>430</v>
      </c>
      <c r="B29" s="5" t="s">
        <v>193</v>
      </c>
      <c r="C29" s="44">
        <v>45064</v>
      </c>
      <c r="D29" s="5">
        <v>0</v>
      </c>
      <c r="E29" s="5">
        <v>1</v>
      </c>
      <c r="F29" s="5">
        <v>0</v>
      </c>
      <c r="G29" s="5">
        <v>1</v>
      </c>
      <c r="H29" s="6">
        <v>0</v>
      </c>
      <c r="I29" s="25">
        <v>3</v>
      </c>
    </row>
    <row r="30" spans="1:9" ht="30" x14ac:dyDescent="0.2">
      <c r="A30" s="4" t="s">
        <v>431</v>
      </c>
      <c r="B30" s="4" t="s">
        <v>194</v>
      </c>
      <c r="C30" s="44">
        <v>45065</v>
      </c>
      <c r="D30" s="5">
        <v>0</v>
      </c>
      <c r="E30" s="5">
        <v>0</v>
      </c>
      <c r="F30" s="5">
        <v>0</v>
      </c>
      <c r="G30" s="5">
        <v>1</v>
      </c>
      <c r="H30" s="6">
        <v>0</v>
      </c>
      <c r="I30" s="25">
        <v>1</v>
      </c>
    </row>
    <row r="31" spans="1:9" x14ac:dyDescent="0.2">
      <c r="A31" s="5" t="s">
        <v>432</v>
      </c>
      <c r="B31" s="5" t="s">
        <v>195</v>
      </c>
      <c r="C31" s="44">
        <v>45075</v>
      </c>
      <c r="D31" s="5">
        <v>0</v>
      </c>
      <c r="E31" s="5">
        <v>0</v>
      </c>
      <c r="F31" s="5">
        <v>0</v>
      </c>
      <c r="G31" s="5">
        <v>1</v>
      </c>
      <c r="H31" s="6">
        <v>0</v>
      </c>
      <c r="I31" s="25">
        <v>1</v>
      </c>
    </row>
    <row r="32" spans="1:9" x14ac:dyDescent="0.2">
      <c r="A32" s="4" t="s">
        <v>433</v>
      </c>
      <c r="B32" s="4" t="s">
        <v>196</v>
      </c>
      <c r="C32" s="44">
        <v>45078</v>
      </c>
      <c r="D32" s="5">
        <v>1</v>
      </c>
      <c r="E32" s="5">
        <v>1</v>
      </c>
      <c r="F32" s="5">
        <v>0</v>
      </c>
      <c r="G32" s="5">
        <v>1</v>
      </c>
      <c r="H32" s="6">
        <v>0</v>
      </c>
      <c r="I32" s="25">
        <v>3</v>
      </c>
    </row>
    <row r="33" spans="1:9" x14ac:dyDescent="0.2">
      <c r="A33" s="5" t="s">
        <v>434</v>
      </c>
      <c r="B33" s="5" t="s">
        <v>197</v>
      </c>
      <c r="C33" s="44">
        <v>45097</v>
      </c>
      <c r="D33" s="5">
        <v>0</v>
      </c>
      <c r="E33" s="5">
        <v>0</v>
      </c>
      <c r="F33" s="5">
        <v>0</v>
      </c>
      <c r="G33" s="5">
        <v>1</v>
      </c>
      <c r="H33" s="6">
        <v>0</v>
      </c>
      <c r="I33" s="25">
        <v>1</v>
      </c>
    </row>
    <row r="34" spans="1:9" x14ac:dyDescent="0.2">
      <c r="A34" s="4" t="s">
        <v>435</v>
      </c>
      <c r="B34" s="4" t="s">
        <v>198</v>
      </c>
      <c r="C34" s="44">
        <v>45099</v>
      </c>
      <c r="D34" s="5">
        <v>0</v>
      </c>
      <c r="E34" s="5">
        <v>0</v>
      </c>
      <c r="F34" s="5">
        <v>0</v>
      </c>
      <c r="G34" s="5">
        <v>1</v>
      </c>
      <c r="H34" s="6">
        <v>0</v>
      </c>
      <c r="I34" s="25">
        <v>1</v>
      </c>
    </row>
    <row r="35" spans="1:9" ht="17" customHeight="1" x14ac:dyDescent="0.2">
      <c r="A35" s="5" t="s">
        <v>436</v>
      </c>
      <c r="B35" s="5" t="s">
        <v>199</v>
      </c>
      <c r="C35" s="44">
        <v>45106</v>
      </c>
      <c r="D35" s="5">
        <v>0</v>
      </c>
      <c r="E35" s="5">
        <v>0</v>
      </c>
      <c r="F35" s="5">
        <v>0</v>
      </c>
      <c r="G35" s="5">
        <v>1</v>
      </c>
      <c r="H35" s="6">
        <v>0</v>
      </c>
      <c r="I35" s="25">
        <v>1</v>
      </c>
    </row>
    <row r="36" spans="1:9" ht="30" x14ac:dyDescent="0.2">
      <c r="A36" s="4" t="s">
        <v>437</v>
      </c>
      <c r="B36" s="4" t="s">
        <v>200</v>
      </c>
      <c r="C36" s="44">
        <v>45107</v>
      </c>
      <c r="D36" s="5">
        <v>0</v>
      </c>
      <c r="E36" s="5">
        <v>0</v>
      </c>
      <c r="F36" s="5">
        <v>0</v>
      </c>
      <c r="G36" s="5">
        <v>1</v>
      </c>
      <c r="H36" s="6">
        <v>0</v>
      </c>
      <c r="I36" s="25">
        <v>1</v>
      </c>
    </row>
    <row r="37" spans="1:9" x14ac:dyDescent="0.2">
      <c r="A37" s="5" t="s">
        <v>438</v>
      </c>
      <c r="B37" s="5" t="s">
        <v>201</v>
      </c>
      <c r="C37" s="44">
        <v>45112</v>
      </c>
      <c r="D37" s="5">
        <v>0</v>
      </c>
      <c r="E37" s="5">
        <v>0</v>
      </c>
      <c r="F37" s="5">
        <v>0</v>
      </c>
      <c r="G37" s="5">
        <v>1</v>
      </c>
      <c r="H37" s="6">
        <v>0</v>
      </c>
      <c r="I37" s="25">
        <v>1</v>
      </c>
    </row>
    <row r="38" spans="1:9" ht="30" x14ac:dyDescent="0.2">
      <c r="A38" s="4" t="s">
        <v>439</v>
      </c>
      <c r="B38" s="4" t="s">
        <v>202</v>
      </c>
      <c r="C38" s="44">
        <v>45112</v>
      </c>
      <c r="D38" s="5">
        <v>0</v>
      </c>
      <c r="E38" s="5">
        <v>0</v>
      </c>
      <c r="F38" s="5">
        <v>0</v>
      </c>
      <c r="G38" s="5">
        <v>3</v>
      </c>
      <c r="H38" s="6">
        <v>0</v>
      </c>
      <c r="I38" s="25">
        <v>1</v>
      </c>
    </row>
    <row r="39" spans="1:9" ht="30" x14ac:dyDescent="0.2">
      <c r="A39" s="5" t="s">
        <v>440</v>
      </c>
      <c r="B39" s="5" t="s">
        <v>203</v>
      </c>
      <c r="C39" s="44">
        <v>45127</v>
      </c>
      <c r="D39" s="5">
        <v>0</v>
      </c>
      <c r="E39" s="5">
        <v>0</v>
      </c>
      <c r="F39" s="5">
        <v>0</v>
      </c>
      <c r="G39" s="5">
        <v>1</v>
      </c>
      <c r="H39" s="6">
        <v>0</v>
      </c>
      <c r="I39" s="25">
        <v>1</v>
      </c>
    </row>
    <row r="40" spans="1:9" x14ac:dyDescent="0.2">
      <c r="A40" s="4" t="s">
        <v>441</v>
      </c>
      <c r="B40" s="4" t="s">
        <v>204</v>
      </c>
      <c r="C40" s="44">
        <v>45180</v>
      </c>
      <c r="D40" s="5">
        <v>0</v>
      </c>
      <c r="E40" s="5">
        <v>0</v>
      </c>
      <c r="F40" s="5">
        <v>0</v>
      </c>
      <c r="G40" s="5">
        <v>1</v>
      </c>
      <c r="H40" s="6">
        <v>0</v>
      </c>
      <c r="I40" s="25">
        <v>1</v>
      </c>
    </row>
    <row r="41" spans="1:9" x14ac:dyDescent="0.2">
      <c r="A41" s="5" t="s">
        <v>442</v>
      </c>
      <c r="B41" s="5" t="s">
        <v>205</v>
      </c>
      <c r="C41" s="44">
        <v>45184</v>
      </c>
      <c r="D41" s="5">
        <v>0</v>
      </c>
      <c r="E41" s="5">
        <v>0</v>
      </c>
      <c r="F41" s="5">
        <v>0</v>
      </c>
      <c r="G41" s="5">
        <v>1</v>
      </c>
      <c r="H41" s="6">
        <v>0</v>
      </c>
      <c r="I41" s="25">
        <v>1</v>
      </c>
    </row>
    <row r="42" spans="1:9" x14ac:dyDescent="0.2">
      <c r="A42" s="4" t="s">
        <v>443</v>
      </c>
      <c r="B42" s="4" t="s">
        <v>206</v>
      </c>
      <c r="C42" s="44">
        <v>45184</v>
      </c>
      <c r="D42" s="5">
        <v>0</v>
      </c>
      <c r="E42" s="5">
        <v>0</v>
      </c>
      <c r="F42" s="5">
        <v>0</v>
      </c>
      <c r="G42" s="5">
        <v>1</v>
      </c>
      <c r="H42" s="6">
        <v>0</v>
      </c>
      <c r="I42" s="25">
        <v>1</v>
      </c>
    </row>
    <row r="43" spans="1:9" ht="30" x14ac:dyDescent="0.2">
      <c r="A43" s="5" t="s">
        <v>444</v>
      </c>
      <c r="B43" s="5" t="s">
        <v>207</v>
      </c>
      <c r="C43" s="44">
        <v>45188</v>
      </c>
      <c r="D43" s="5">
        <v>0</v>
      </c>
      <c r="E43" s="5">
        <v>0</v>
      </c>
      <c r="F43" s="5">
        <v>0</v>
      </c>
      <c r="G43" s="5">
        <v>2</v>
      </c>
      <c r="H43" s="6">
        <v>0</v>
      </c>
      <c r="I43" s="25">
        <v>1</v>
      </c>
    </row>
    <row r="44" spans="1:9" x14ac:dyDescent="0.2">
      <c r="A44" s="4" t="s">
        <v>445</v>
      </c>
      <c r="B44" s="4" t="s">
        <v>208</v>
      </c>
      <c r="C44" s="44">
        <v>45191</v>
      </c>
      <c r="D44" s="5">
        <v>0</v>
      </c>
      <c r="E44" s="5">
        <v>0</v>
      </c>
      <c r="F44" s="5">
        <v>0</v>
      </c>
      <c r="G44" s="5">
        <v>1</v>
      </c>
      <c r="H44" s="6">
        <v>0</v>
      </c>
      <c r="I44" s="25">
        <v>1</v>
      </c>
    </row>
    <row r="45" spans="1:9" x14ac:dyDescent="0.2">
      <c r="A45" s="5" t="s">
        <v>446</v>
      </c>
      <c r="B45" s="5" t="s">
        <v>209</v>
      </c>
      <c r="C45" s="44">
        <v>45196</v>
      </c>
      <c r="D45" s="5">
        <v>1</v>
      </c>
      <c r="E45" s="5">
        <v>0</v>
      </c>
      <c r="F45" s="5">
        <v>0</v>
      </c>
      <c r="G45" s="5">
        <v>1</v>
      </c>
      <c r="H45" s="6">
        <v>0</v>
      </c>
      <c r="I45" s="25">
        <v>1</v>
      </c>
    </row>
    <row r="46" spans="1:9" ht="45" x14ac:dyDescent="0.2">
      <c r="A46" s="4" t="s">
        <v>447</v>
      </c>
      <c r="B46" s="4" t="s">
        <v>210</v>
      </c>
      <c r="C46" s="44">
        <v>45197</v>
      </c>
      <c r="D46" s="5">
        <v>0</v>
      </c>
      <c r="E46" s="5">
        <v>0</v>
      </c>
      <c r="F46" s="5">
        <v>0</v>
      </c>
      <c r="G46" s="5">
        <v>1</v>
      </c>
      <c r="H46" s="6">
        <v>0</v>
      </c>
      <c r="I46" s="25">
        <v>1</v>
      </c>
    </row>
    <row r="47" spans="1:9" x14ac:dyDescent="0.2">
      <c r="A47" s="5" t="s">
        <v>448</v>
      </c>
      <c r="B47" s="5" t="s">
        <v>211</v>
      </c>
      <c r="C47" s="44">
        <v>45197</v>
      </c>
      <c r="D47" s="5">
        <v>1</v>
      </c>
      <c r="E47" s="5">
        <v>0</v>
      </c>
      <c r="F47" s="5">
        <v>0</v>
      </c>
      <c r="G47" s="5">
        <v>1</v>
      </c>
      <c r="H47" s="6">
        <v>0</v>
      </c>
      <c r="I47" s="25">
        <v>1</v>
      </c>
    </row>
    <row r="48" spans="1:9" x14ac:dyDescent="0.2">
      <c r="C48" s="22"/>
      <c r="D48" s="23">
        <f>SUM(D2:D47)</f>
        <v>5</v>
      </c>
      <c r="E48" s="23">
        <f t="shared" ref="E48:F48" si="0">SUM(E2:E47)</f>
        <v>8</v>
      </c>
      <c r="F48" s="23">
        <f t="shared" si="0"/>
        <v>1</v>
      </c>
      <c r="G48" s="23"/>
      <c r="H48" s="24" t="s">
        <v>23</v>
      </c>
      <c r="I48" s="23">
        <f>SUM(I2:I39)</f>
        <v>54</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929B6-03ED-C94D-8A28-1E7E9DE280C6}">
  <dimension ref="A1:L73"/>
  <sheetViews>
    <sheetView tabSelected="1" topLeftCell="A9" zoomScale="130" zoomScaleNormal="130" workbookViewId="0">
      <selection activeCell="E73" sqref="E73"/>
    </sheetView>
  </sheetViews>
  <sheetFormatPr baseColWidth="10" defaultRowHeight="15" x14ac:dyDescent="0.2"/>
  <cols>
    <col min="1" max="1" width="10.83203125" style="7"/>
    <col min="2" max="2" width="74.1640625" style="7" customWidth="1"/>
    <col min="3" max="3" width="10.33203125" style="7" customWidth="1"/>
    <col min="4" max="4" width="10.83203125" style="7" customWidth="1"/>
    <col min="5" max="5" width="9.1640625" style="7" customWidth="1"/>
    <col min="6" max="6" width="8.83203125" style="7" customWidth="1"/>
    <col min="7" max="7" width="11.5" style="7" customWidth="1"/>
    <col min="8" max="8" width="10" style="7" customWidth="1"/>
    <col min="9" max="9" width="15.6640625" customWidth="1"/>
    <col min="10" max="10" width="8.1640625" customWidth="1"/>
    <col min="11" max="11" width="22.5" customWidth="1"/>
  </cols>
  <sheetData>
    <row r="1" spans="1:12" ht="25" thickBot="1" x14ac:dyDescent="0.25">
      <c r="A1" s="1" t="s">
        <v>7</v>
      </c>
      <c r="B1" s="26" t="s">
        <v>63</v>
      </c>
      <c r="C1" s="2" t="s">
        <v>0</v>
      </c>
      <c r="D1" s="2" t="s">
        <v>16</v>
      </c>
      <c r="E1" s="2" t="s">
        <v>36</v>
      </c>
      <c r="F1" s="2" t="s">
        <v>1</v>
      </c>
      <c r="G1" s="2" t="s">
        <v>2</v>
      </c>
      <c r="H1" s="3" t="s">
        <v>3</v>
      </c>
      <c r="I1" s="2" t="s">
        <v>35</v>
      </c>
    </row>
    <row r="2" spans="1:12" ht="30" x14ac:dyDescent="0.2">
      <c r="A2" s="4" t="s">
        <v>449</v>
      </c>
      <c r="B2" s="4" t="s">
        <v>212</v>
      </c>
      <c r="C2" s="44">
        <v>45215</v>
      </c>
      <c r="D2" s="5">
        <v>0</v>
      </c>
      <c r="E2" s="5">
        <v>0</v>
      </c>
      <c r="F2" s="5">
        <v>0</v>
      </c>
      <c r="G2" s="5">
        <v>1</v>
      </c>
      <c r="H2" s="6">
        <v>0</v>
      </c>
      <c r="I2" s="25">
        <v>1</v>
      </c>
      <c r="K2" s="9" t="s">
        <v>17</v>
      </c>
      <c r="L2" s="9">
        <v>59</v>
      </c>
    </row>
    <row r="3" spans="1:12" ht="30" x14ac:dyDescent="0.2">
      <c r="A3" s="5" t="s">
        <v>450</v>
      </c>
      <c r="B3" s="5" t="s">
        <v>213</v>
      </c>
      <c r="C3" s="44">
        <v>45225</v>
      </c>
      <c r="D3" s="5">
        <v>0</v>
      </c>
      <c r="E3" s="5">
        <v>0</v>
      </c>
      <c r="F3" s="5">
        <v>0</v>
      </c>
      <c r="G3" s="5">
        <v>1</v>
      </c>
      <c r="H3" s="6">
        <v>0</v>
      </c>
      <c r="I3" s="25">
        <v>1</v>
      </c>
      <c r="K3" s="9" t="s">
        <v>18</v>
      </c>
      <c r="L3" s="9">
        <v>6</v>
      </c>
    </row>
    <row r="4" spans="1:12" ht="30" x14ac:dyDescent="0.2">
      <c r="A4" s="4" t="s">
        <v>451</v>
      </c>
      <c r="B4" s="4" t="s">
        <v>214</v>
      </c>
      <c r="C4" s="44">
        <v>45232</v>
      </c>
      <c r="D4" s="5">
        <v>0</v>
      </c>
      <c r="E4" s="5">
        <v>0</v>
      </c>
      <c r="F4" s="5">
        <v>0</v>
      </c>
      <c r="G4" s="5">
        <v>1</v>
      </c>
      <c r="H4" s="6">
        <v>0</v>
      </c>
      <c r="I4" s="25">
        <v>1</v>
      </c>
      <c r="K4" s="9" t="s">
        <v>6</v>
      </c>
      <c r="L4" s="9">
        <v>1</v>
      </c>
    </row>
    <row r="5" spans="1:12" ht="30" x14ac:dyDescent="0.2">
      <c r="A5" s="5" t="s">
        <v>452</v>
      </c>
      <c r="B5" s="5" t="s">
        <v>215</v>
      </c>
      <c r="C5" s="44">
        <v>45240</v>
      </c>
      <c r="D5" s="5">
        <v>0</v>
      </c>
      <c r="E5" s="5">
        <v>0</v>
      </c>
      <c r="F5" s="5">
        <v>0</v>
      </c>
      <c r="G5" s="5">
        <v>1</v>
      </c>
      <c r="H5" s="6">
        <v>0</v>
      </c>
      <c r="I5" s="25">
        <v>1</v>
      </c>
      <c r="K5" s="9" t="s">
        <v>19</v>
      </c>
      <c r="L5" s="9">
        <v>0</v>
      </c>
    </row>
    <row r="6" spans="1:12" x14ac:dyDescent="0.2">
      <c r="A6" s="4" t="s">
        <v>453</v>
      </c>
      <c r="B6" s="4" t="s">
        <v>216</v>
      </c>
      <c r="C6" s="44">
        <v>45259</v>
      </c>
      <c r="D6" s="5">
        <v>0</v>
      </c>
      <c r="E6" s="5">
        <v>0</v>
      </c>
      <c r="F6" s="5">
        <v>0</v>
      </c>
      <c r="G6" s="5">
        <v>1</v>
      </c>
      <c r="H6" s="6">
        <v>0</v>
      </c>
      <c r="I6" s="25">
        <v>1</v>
      </c>
      <c r="K6" s="9" t="s">
        <v>5</v>
      </c>
      <c r="L6" s="9">
        <v>0</v>
      </c>
    </row>
    <row r="7" spans="1:12" x14ac:dyDescent="0.2">
      <c r="A7" s="5" t="s">
        <v>454</v>
      </c>
      <c r="B7" s="5" t="s">
        <v>217</v>
      </c>
      <c r="C7" s="44">
        <v>45264</v>
      </c>
      <c r="D7" s="5">
        <v>0</v>
      </c>
      <c r="E7" s="5">
        <v>0</v>
      </c>
      <c r="F7" s="5">
        <v>0</v>
      </c>
      <c r="G7" s="5">
        <v>1</v>
      </c>
      <c r="H7" s="6">
        <v>0</v>
      </c>
      <c r="I7" s="25">
        <v>1</v>
      </c>
      <c r="K7" s="9" t="s">
        <v>20</v>
      </c>
      <c r="L7" s="9">
        <f>SUM(L2:L6)</f>
        <v>66</v>
      </c>
    </row>
    <row r="8" spans="1:12" ht="30" x14ac:dyDescent="0.2">
      <c r="A8" s="4" t="s">
        <v>455</v>
      </c>
      <c r="B8" s="4" t="s">
        <v>218</v>
      </c>
      <c r="C8" s="44">
        <v>45264</v>
      </c>
      <c r="D8" s="5">
        <v>0</v>
      </c>
      <c r="E8" s="5">
        <v>0</v>
      </c>
      <c r="F8" s="5">
        <v>0</v>
      </c>
      <c r="G8" s="5">
        <v>1</v>
      </c>
      <c r="H8" s="6">
        <v>0</v>
      </c>
      <c r="I8" s="25">
        <v>1</v>
      </c>
    </row>
    <row r="9" spans="1:12" ht="30" x14ac:dyDescent="0.2">
      <c r="A9" s="5" t="s">
        <v>456</v>
      </c>
      <c r="B9" s="5" t="s">
        <v>219</v>
      </c>
      <c r="C9" s="44">
        <v>45267</v>
      </c>
      <c r="D9" s="5">
        <v>0</v>
      </c>
      <c r="E9" s="5">
        <v>0</v>
      </c>
      <c r="F9" s="5">
        <v>0</v>
      </c>
      <c r="G9" s="5">
        <v>2</v>
      </c>
      <c r="H9" s="6">
        <v>0</v>
      </c>
      <c r="I9" s="25">
        <v>1</v>
      </c>
    </row>
    <row r="10" spans="1:12" ht="30" x14ac:dyDescent="0.2">
      <c r="A10" s="4" t="s">
        <v>457</v>
      </c>
      <c r="B10" s="4" t="s">
        <v>220</v>
      </c>
      <c r="C10" s="44">
        <v>45274</v>
      </c>
      <c r="D10" s="5">
        <v>0</v>
      </c>
      <c r="E10" s="5">
        <v>0</v>
      </c>
      <c r="F10" s="5">
        <v>0</v>
      </c>
      <c r="G10" s="5">
        <v>2</v>
      </c>
      <c r="H10" s="6">
        <v>0</v>
      </c>
      <c r="I10" s="25">
        <v>1</v>
      </c>
    </row>
    <row r="11" spans="1:12" ht="30" x14ac:dyDescent="0.2">
      <c r="A11" s="5" t="s">
        <v>458</v>
      </c>
      <c r="B11" s="5" t="s">
        <v>221</v>
      </c>
      <c r="C11" s="44">
        <v>45278</v>
      </c>
      <c r="D11" s="5">
        <v>0</v>
      </c>
      <c r="E11" s="5">
        <v>0</v>
      </c>
      <c r="F11" s="5">
        <v>0</v>
      </c>
      <c r="G11" s="5">
        <v>1</v>
      </c>
      <c r="H11" s="6">
        <v>0</v>
      </c>
      <c r="I11" s="25">
        <v>1</v>
      </c>
    </row>
    <row r="12" spans="1:12" ht="30" x14ac:dyDescent="0.2">
      <c r="A12" s="4" t="s">
        <v>459</v>
      </c>
      <c r="B12" s="4" t="s">
        <v>222</v>
      </c>
      <c r="C12" s="44">
        <v>45278</v>
      </c>
      <c r="D12" s="5">
        <v>0</v>
      </c>
      <c r="E12" s="5">
        <v>0</v>
      </c>
      <c r="F12" s="5">
        <v>0</v>
      </c>
      <c r="G12" s="5">
        <v>1</v>
      </c>
      <c r="H12" s="6">
        <v>0</v>
      </c>
      <c r="I12" s="25">
        <v>1</v>
      </c>
    </row>
    <row r="13" spans="1:12" x14ac:dyDescent="0.2">
      <c r="A13" s="5" t="s">
        <v>460</v>
      </c>
      <c r="B13" s="5" t="s">
        <v>223</v>
      </c>
      <c r="C13" s="44">
        <v>45281</v>
      </c>
      <c r="D13" s="5">
        <v>0</v>
      </c>
      <c r="E13" s="5">
        <v>0</v>
      </c>
      <c r="F13" s="5">
        <v>0</v>
      </c>
      <c r="G13" s="5">
        <v>1</v>
      </c>
      <c r="H13" s="6">
        <v>0</v>
      </c>
      <c r="I13" s="25">
        <v>1</v>
      </c>
    </row>
    <row r="14" spans="1:12" ht="30" x14ac:dyDescent="0.2">
      <c r="A14" s="4" t="s">
        <v>461</v>
      </c>
      <c r="B14" s="4" t="s">
        <v>224</v>
      </c>
      <c r="C14" s="44">
        <v>45281</v>
      </c>
      <c r="D14" s="5">
        <v>1</v>
      </c>
      <c r="E14" s="5">
        <v>1</v>
      </c>
      <c r="F14" s="5">
        <v>0</v>
      </c>
      <c r="G14" s="5">
        <v>1</v>
      </c>
      <c r="H14" s="6">
        <v>0</v>
      </c>
      <c r="I14" s="25">
        <v>3</v>
      </c>
    </row>
    <row r="15" spans="1:12" ht="30" x14ac:dyDescent="0.2">
      <c r="A15" s="5" t="s">
        <v>462</v>
      </c>
      <c r="B15" s="5" t="s">
        <v>225</v>
      </c>
      <c r="C15" s="44">
        <v>45299</v>
      </c>
      <c r="D15" s="5">
        <v>0</v>
      </c>
      <c r="E15" s="5">
        <v>0</v>
      </c>
      <c r="F15" s="5">
        <v>0</v>
      </c>
      <c r="G15" s="5">
        <v>1</v>
      </c>
      <c r="H15" s="6">
        <v>0</v>
      </c>
      <c r="I15" s="25">
        <v>1</v>
      </c>
    </row>
    <row r="16" spans="1:12" x14ac:dyDescent="0.2">
      <c r="A16" s="4" t="s">
        <v>463</v>
      </c>
      <c r="B16" s="4" t="s">
        <v>226</v>
      </c>
      <c r="C16" s="44">
        <v>45300</v>
      </c>
      <c r="D16" s="5">
        <v>0</v>
      </c>
      <c r="E16" s="5">
        <v>0</v>
      </c>
      <c r="F16" s="5">
        <v>0</v>
      </c>
      <c r="G16" s="5">
        <v>2</v>
      </c>
      <c r="H16" s="6">
        <v>0</v>
      </c>
      <c r="I16" s="25">
        <v>1</v>
      </c>
    </row>
    <row r="17" spans="1:9" x14ac:dyDescent="0.2">
      <c r="A17" s="5" t="s">
        <v>464</v>
      </c>
      <c r="B17" s="5" t="s">
        <v>227</v>
      </c>
      <c r="C17" s="44">
        <v>45303</v>
      </c>
      <c r="D17" s="5">
        <v>0</v>
      </c>
      <c r="E17" s="5">
        <v>0</v>
      </c>
      <c r="F17" s="5">
        <v>0</v>
      </c>
      <c r="G17" s="5">
        <v>1</v>
      </c>
      <c r="H17" s="6">
        <v>0</v>
      </c>
      <c r="I17" s="25">
        <v>1</v>
      </c>
    </row>
    <row r="18" spans="1:9" x14ac:dyDescent="0.2">
      <c r="A18" s="4" t="s">
        <v>465</v>
      </c>
      <c r="B18" s="4" t="s">
        <v>228</v>
      </c>
      <c r="C18" s="44">
        <v>45314</v>
      </c>
      <c r="D18" s="5">
        <v>0</v>
      </c>
      <c r="E18" s="5">
        <v>1</v>
      </c>
      <c r="F18" s="5">
        <v>0</v>
      </c>
      <c r="G18" s="5">
        <v>1</v>
      </c>
      <c r="H18" s="6">
        <v>0</v>
      </c>
      <c r="I18" s="25">
        <v>3</v>
      </c>
    </row>
    <row r="19" spans="1:9" ht="30" x14ac:dyDescent="0.2">
      <c r="A19" s="5" t="s">
        <v>466</v>
      </c>
      <c r="B19" s="5" t="s">
        <v>229</v>
      </c>
      <c r="C19" s="44">
        <v>45321</v>
      </c>
      <c r="D19" s="5">
        <v>0</v>
      </c>
      <c r="E19" s="5">
        <v>0</v>
      </c>
      <c r="F19" s="5">
        <v>0</v>
      </c>
      <c r="G19" s="5">
        <v>1</v>
      </c>
      <c r="H19" s="6">
        <v>0</v>
      </c>
      <c r="I19" s="25">
        <v>1</v>
      </c>
    </row>
    <row r="20" spans="1:9" x14ac:dyDescent="0.2">
      <c r="A20" s="4" t="s">
        <v>467</v>
      </c>
      <c r="B20" s="4" t="s">
        <v>230</v>
      </c>
      <c r="C20" s="44">
        <v>45327</v>
      </c>
      <c r="D20" s="5">
        <v>0</v>
      </c>
      <c r="E20" s="5">
        <v>0</v>
      </c>
      <c r="F20" s="5">
        <v>0</v>
      </c>
      <c r="G20" s="5">
        <v>1</v>
      </c>
      <c r="H20" s="6">
        <v>0</v>
      </c>
      <c r="I20" s="25">
        <v>1</v>
      </c>
    </row>
    <row r="21" spans="1:9" ht="30" x14ac:dyDescent="0.2">
      <c r="A21" s="5" t="s">
        <v>468</v>
      </c>
      <c r="B21" s="5" t="s">
        <v>231</v>
      </c>
      <c r="C21" s="44">
        <v>45328</v>
      </c>
      <c r="D21" s="5">
        <v>0</v>
      </c>
      <c r="E21" s="5">
        <v>0</v>
      </c>
      <c r="F21" s="5">
        <v>0</v>
      </c>
      <c r="G21" s="5">
        <v>1</v>
      </c>
      <c r="H21" s="6">
        <v>0</v>
      </c>
      <c r="I21" s="25">
        <v>1</v>
      </c>
    </row>
    <row r="22" spans="1:9" ht="30" x14ac:dyDescent="0.2">
      <c r="A22" s="4" t="s">
        <v>469</v>
      </c>
      <c r="B22" s="4" t="s">
        <v>232</v>
      </c>
      <c r="C22" s="44">
        <v>45338</v>
      </c>
      <c r="D22" s="5">
        <v>0</v>
      </c>
      <c r="E22" s="5">
        <v>0</v>
      </c>
      <c r="F22" s="5">
        <v>0</v>
      </c>
      <c r="G22" s="5">
        <v>1</v>
      </c>
      <c r="H22" s="6">
        <v>0</v>
      </c>
      <c r="I22" s="25">
        <v>1</v>
      </c>
    </row>
    <row r="23" spans="1:9" ht="30" x14ac:dyDescent="0.2">
      <c r="A23" s="5" t="s">
        <v>470</v>
      </c>
      <c r="B23" s="5" t="s">
        <v>233</v>
      </c>
      <c r="C23" s="44">
        <v>45352</v>
      </c>
      <c r="D23" s="5">
        <v>0</v>
      </c>
      <c r="E23" s="5">
        <v>0</v>
      </c>
      <c r="F23" s="5">
        <v>0</v>
      </c>
      <c r="G23" s="5">
        <v>1</v>
      </c>
      <c r="H23" s="6">
        <v>0</v>
      </c>
      <c r="I23" s="25">
        <v>1</v>
      </c>
    </row>
    <row r="24" spans="1:9" ht="30" x14ac:dyDescent="0.2">
      <c r="A24" s="4" t="s">
        <v>471</v>
      </c>
      <c r="B24" s="4" t="s">
        <v>234</v>
      </c>
      <c r="C24" s="44">
        <v>45362</v>
      </c>
      <c r="D24" s="5">
        <v>0</v>
      </c>
      <c r="E24" s="5">
        <v>0</v>
      </c>
      <c r="F24" s="5">
        <v>0</v>
      </c>
      <c r="G24" s="5">
        <v>1</v>
      </c>
      <c r="H24" s="6">
        <v>0</v>
      </c>
      <c r="I24" s="25">
        <v>1</v>
      </c>
    </row>
    <row r="25" spans="1:9" ht="30" x14ac:dyDescent="0.2">
      <c r="A25" s="5" t="s">
        <v>472</v>
      </c>
      <c r="B25" s="5" t="s">
        <v>235</v>
      </c>
      <c r="C25" s="44">
        <v>45362</v>
      </c>
      <c r="D25" s="5">
        <v>0</v>
      </c>
      <c r="E25" s="5">
        <v>0</v>
      </c>
      <c r="F25" s="5">
        <v>0</v>
      </c>
      <c r="G25" s="5">
        <v>1</v>
      </c>
      <c r="H25" s="6">
        <v>0</v>
      </c>
      <c r="I25" s="25">
        <v>1</v>
      </c>
    </row>
    <row r="26" spans="1:9" ht="30" x14ac:dyDescent="0.2">
      <c r="A26" s="4" t="s">
        <v>473</v>
      </c>
      <c r="B26" s="4" t="s">
        <v>236</v>
      </c>
      <c r="C26" s="44">
        <v>45363</v>
      </c>
      <c r="D26" s="5">
        <v>0</v>
      </c>
      <c r="E26" s="5">
        <v>0</v>
      </c>
      <c r="F26" s="5">
        <v>0</v>
      </c>
      <c r="G26" s="5">
        <v>1</v>
      </c>
      <c r="H26" s="6">
        <v>0</v>
      </c>
      <c r="I26" s="25">
        <v>1</v>
      </c>
    </row>
    <row r="27" spans="1:9" ht="30" x14ac:dyDescent="0.2">
      <c r="A27" s="5" t="s">
        <v>474</v>
      </c>
      <c r="B27" s="5" t="s">
        <v>237</v>
      </c>
      <c r="C27" s="44">
        <v>45366</v>
      </c>
      <c r="D27" s="5">
        <v>1</v>
      </c>
      <c r="E27" s="5">
        <v>1</v>
      </c>
      <c r="F27" s="5">
        <v>0</v>
      </c>
      <c r="G27" s="5">
        <v>1</v>
      </c>
      <c r="H27" s="6">
        <v>0</v>
      </c>
      <c r="I27" s="25">
        <v>3</v>
      </c>
    </row>
    <row r="28" spans="1:9" ht="30" x14ac:dyDescent="0.2">
      <c r="A28" s="4" t="s">
        <v>475</v>
      </c>
      <c r="B28" s="4" t="s">
        <v>238</v>
      </c>
      <c r="C28" s="44">
        <v>45369</v>
      </c>
      <c r="D28" s="5">
        <v>0</v>
      </c>
      <c r="E28" s="5">
        <v>0</v>
      </c>
      <c r="F28" s="5">
        <v>0</v>
      </c>
      <c r="G28" s="5">
        <v>1</v>
      </c>
      <c r="H28" s="6">
        <v>0</v>
      </c>
      <c r="I28" s="25">
        <v>1</v>
      </c>
    </row>
    <row r="29" spans="1:9" ht="30" x14ac:dyDescent="0.2">
      <c r="A29" s="5" t="s">
        <v>476</v>
      </c>
      <c r="B29" s="5" t="s">
        <v>239</v>
      </c>
      <c r="C29" s="44">
        <v>45373</v>
      </c>
      <c r="D29" s="5">
        <v>0</v>
      </c>
      <c r="E29" s="5">
        <v>0</v>
      </c>
      <c r="F29" s="5">
        <v>0</v>
      </c>
      <c r="G29" s="5">
        <v>1</v>
      </c>
      <c r="H29" s="6">
        <v>0</v>
      </c>
      <c r="I29" s="25">
        <v>1</v>
      </c>
    </row>
    <row r="30" spans="1:9" ht="30" x14ac:dyDescent="0.2">
      <c r="A30" s="4" t="s">
        <v>477</v>
      </c>
      <c r="B30" s="4" t="s">
        <v>240</v>
      </c>
      <c r="C30" s="44">
        <v>45401</v>
      </c>
      <c r="D30" s="5">
        <v>0</v>
      </c>
      <c r="E30" s="5">
        <v>0</v>
      </c>
      <c r="F30" s="5">
        <v>0</v>
      </c>
      <c r="G30" s="5">
        <v>1</v>
      </c>
      <c r="H30" s="6">
        <v>0</v>
      </c>
      <c r="I30" s="25">
        <v>1</v>
      </c>
    </row>
    <row r="31" spans="1:9" ht="30" x14ac:dyDescent="0.2">
      <c r="A31" s="5" t="s">
        <v>478</v>
      </c>
      <c r="B31" s="5" t="s">
        <v>241</v>
      </c>
      <c r="C31" s="44">
        <v>45401</v>
      </c>
      <c r="D31" s="5">
        <v>0</v>
      </c>
      <c r="E31" s="5">
        <v>0</v>
      </c>
      <c r="F31" s="5">
        <v>0</v>
      </c>
      <c r="G31" s="5">
        <v>1</v>
      </c>
      <c r="H31" s="6">
        <v>0</v>
      </c>
      <c r="I31" s="25">
        <v>1</v>
      </c>
    </row>
    <row r="32" spans="1:9" x14ac:dyDescent="0.2">
      <c r="A32" s="4" t="s">
        <v>479</v>
      </c>
      <c r="B32" s="4" t="s">
        <v>242</v>
      </c>
      <c r="C32" s="44">
        <v>45408</v>
      </c>
      <c r="D32" s="5">
        <v>0</v>
      </c>
      <c r="E32" s="5">
        <v>0</v>
      </c>
      <c r="F32" s="5">
        <v>0</v>
      </c>
      <c r="G32" s="5">
        <v>1</v>
      </c>
      <c r="H32" s="6">
        <v>0</v>
      </c>
      <c r="I32" s="25">
        <v>1</v>
      </c>
    </row>
    <row r="33" spans="1:9" ht="30" x14ac:dyDescent="0.2">
      <c r="A33" s="5" t="s">
        <v>480</v>
      </c>
      <c r="B33" s="5" t="s">
        <v>243</v>
      </c>
      <c r="C33" s="44">
        <v>45419</v>
      </c>
      <c r="D33" s="5">
        <v>0</v>
      </c>
      <c r="E33" s="5">
        <v>0</v>
      </c>
      <c r="F33" s="5">
        <v>0</v>
      </c>
      <c r="G33" s="5">
        <v>1</v>
      </c>
      <c r="H33" s="6">
        <v>0</v>
      </c>
      <c r="I33" s="25">
        <v>1</v>
      </c>
    </row>
    <row r="34" spans="1:9" x14ac:dyDescent="0.2">
      <c r="A34" s="4" t="s">
        <v>481</v>
      </c>
      <c r="B34" s="4" t="s">
        <v>244</v>
      </c>
      <c r="C34" s="44">
        <v>45420</v>
      </c>
      <c r="D34" s="5">
        <v>0</v>
      </c>
      <c r="E34" s="5">
        <v>0</v>
      </c>
      <c r="F34" s="5">
        <v>0</v>
      </c>
      <c r="G34" s="5">
        <v>1</v>
      </c>
      <c r="H34" s="6">
        <v>0</v>
      </c>
      <c r="I34" s="25">
        <v>1</v>
      </c>
    </row>
    <row r="35" spans="1:9" ht="30" x14ac:dyDescent="0.2">
      <c r="A35" s="5" t="s">
        <v>482</v>
      </c>
      <c r="B35" s="5" t="s">
        <v>245</v>
      </c>
      <c r="C35" s="44">
        <v>45422</v>
      </c>
      <c r="D35" s="5">
        <v>0</v>
      </c>
      <c r="E35" s="5">
        <v>0</v>
      </c>
      <c r="F35" s="5">
        <v>0</v>
      </c>
      <c r="G35" s="5">
        <v>1</v>
      </c>
      <c r="H35" s="6">
        <v>0</v>
      </c>
      <c r="I35" s="25">
        <v>1</v>
      </c>
    </row>
    <row r="36" spans="1:9" ht="30" x14ac:dyDescent="0.2">
      <c r="A36" s="4" t="s">
        <v>483</v>
      </c>
      <c r="B36" s="4" t="s">
        <v>246</v>
      </c>
      <c r="C36" s="44">
        <v>45428</v>
      </c>
      <c r="D36" s="5">
        <v>0</v>
      </c>
      <c r="E36" s="5">
        <v>0</v>
      </c>
      <c r="F36" s="5">
        <v>0</v>
      </c>
      <c r="G36" s="5">
        <v>1</v>
      </c>
      <c r="H36" s="6">
        <v>0</v>
      </c>
      <c r="I36" s="25">
        <v>1</v>
      </c>
    </row>
    <row r="37" spans="1:9" ht="30" x14ac:dyDescent="0.2">
      <c r="A37" s="5" t="s">
        <v>484</v>
      </c>
      <c r="B37" s="5" t="s">
        <v>247</v>
      </c>
      <c r="C37" s="44">
        <v>45439</v>
      </c>
      <c r="D37" s="5">
        <v>0</v>
      </c>
      <c r="E37" s="5">
        <v>0</v>
      </c>
      <c r="F37" s="5">
        <v>0</v>
      </c>
      <c r="G37" s="5">
        <v>1</v>
      </c>
      <c r="H37" s="6">
        <v>0</v>
      </c>
      <c r="I37" s="25">
        <v>1</v>
      </c>
    </row>
    <row r="38" spans="1:9" x14ac:dyDescent="0.2">
      <c r="A38" s="4" t="s">
        <v>485</v>
      </c>
      <c r="B38" s="4" t="s">
        <v>248</v>
      </c>
      <c r="C38" s="44">
        <v>45439</v>
      </c>
      <c r="D38" s="5">
        <v>0</v>
      </c>
      <c r="E38" s="5">
        <v>0</v>
      </c>
      <c r="F38" s="5">
        <v>0</v>
      </c>
      <c r="G38" s="5">
        <v>1</v>
      </c>
      <c r="H38" s="6">
        <v>0</v>
      </c>
      <c r="I38" s="25">
        <v>1</v>
      </c>
    </row>
    <row r="39" spans="1:9" x14ac:dyDescent="0.2">
      <c r="A39" s="5" t="s">
        <v>486</v>
      </c>
      <c r="B39" s="5" t="s">
        <v>249</v>
      </c>
      <c r="C39" s="44">
        <v>45440</v>
      </c>
      <c r="D39" s="5">
        <v>0</v>
      </c>
      <c r="E39" s="5">
        <v>0</v>
      </c>
      <c r="F39" s="5">
        <v>0</v>
      </c>
      <c r="G39" s="5">
        <v>1</v>
      </c>
      <c r="H39" s="6">
        <v>0</v>
      </c>
      <c r="I39" s="25">
        <v>1</v>
      </c>
    </row>
    <row r="40" spans="1:9" ht="30" x14ac:dyDescent="0.2">
      <c r="A40" s="4" t="s">
        <v>487</v>
      </c>
      <c r="B40" s="4" t="s">
        <v>250</v>
      </c>
      <c r="C40" s="44">
        <v>45440</v>
      </c>
      <c r="D40" s="5">
        <v>0</v>
      </c>
      <c r="E40" s="5">
        <v>0</v>
      </c>
      <c r="F40" s="5">
        <v>0</v>
      </c>
      <c r="G40" s="5">
        <v>1</v>
      </c>
      <c r="H40" s="6">
        <v>0</v>
      </c>
      <c r="I40" s="25">
        <v>1</v>
      </c>
    </row>
    <row r="41" spans="1:9" x14ac:dyDescent="0.2">
      <c r="A41" s="5" t="s">
        <v>488</v>
      </c>
      <c r="B41" s="5" t="s">
        <v>251</v>
      </c>
      <c r="C41" s="44">
        <v>45441</v>
      </c>
      <c r="D41" s="5">
        <v>0</v>
      </c>
      <c r="E41" s="5">
        <v>1</v>
      </c>
      <c r="F41" s="5">
        <v>0</v>
      </c>
      <c r="G41" s="5">
        <v>1</v>
      </c>
      <c r="H41" s="6">
        <v>0</v>
      </c>
      <c r="I41" s="25">
        <v>3</v>
      </c>
    </row>
    <row r="42" spans="1:9" x14ac:dyDescent="0.2">
      <c r="A42" s="4" t="s">
        <v>489</v>
      </c>
      <c r="B42" s="4" t="s">
        <v>252</v>
      </c>
      <c r="C42" s="44">
        <v>45447</v>
      </c>
      <c r="D42" s="5">
        <v>0</v>
      </c>
      <c r="E42" s="5">
        <v>0</v>
      </c>
      <c r="F42" s="5">
        <v>0</v>
      </c>
      <c r="G42" s="5">
        <v>1</v>
      </c>
      <c r="H42" s="6">
        <v>0</v>
      </c>
      <c r="I42" s="25">
        <v>1</v>
      </c>
    </row>
    <row r="43" spans="1:9" x14ac:dyDescent="0.2">
      <c r="A43" s="5" t="s">
        <v>490</v>
      </c>
      <c r="B43" s="5" t="s">
        <v>253</v>
      </c>
      <c r="C43" s="44">
        <v>45450</v>
      </c>
      <c r="D43" s="5">
        <v>0</v>
      </c>
      <c r="E43" s="5">
        <v>0</v>
      </c>
      <c r="F43" s="5">
        <v>0</v>
      </c>
      <c r="G43" s="5">
        <v>1</v>
      </c>
      <c r="H43" s="6">
        <v>0</v>
      </c>
      <c r="I43" s="25">
        <v>1</v>
      </c>
    </row>
    <row r="44" spans="1:9" ht="30" x14ac:dyDescent="0.2">
      <c r="A44" s="4" t="s">
        <v>491</v>
      </c>
      <c r="B44" s="4" t="s">
        <v>254</v>
      </c>
      <c r="C44" s="44">
        <v>45455</v>
      </c>
      <c r="D44" s="5">
        <v>0</v>
      </c>
      <c r="E44" s="5">
        <v>0</v>
      </c>
      <c r="F44" s="5">
        <v>0</v>
      </c>
      <c r="G44" s="5">
        <v>1</v>
      </c>
      <c r="H44" s="6">
        <v>0</v>
      </c>
      <c r="I44" s="25">
        <v>1</v>
      </c>
    </row>
    <row r="45" spans="1:9" x14ac:dyDescent="0.2">
      <c r="A45" s="5" t="s">
        <v>492</v>
      </c>
      <c r="B45" s="5" t="s">
        <v>255</v>
      </c>
      <c r="C45" s="44">
        <v>45456</v>
      </c>
      <c r="D45" s="5">
        <v>0</v>
      </c>
      <c r="E45" s="5">
        <v>0</v>
      </c>
      <c r="F45" s="5">
        <v>0</v>
      </c>
      <c r="G45" s="5">
        <v>1</v>
      </c>
      <c r="H45" s="6">
        <v>0</v>
      </c>
      <c r="I45" s="25">
        <v>1</v>
      </c>
    </row>
    <row r="46" spans="1:9" x14ac:dyDescent="0.2">
      <c r="A46" s="4" t="s">
        <v>493</v>
      </c>
      <c r="B46" s="4" t="s">
        <v>256</v>
      </c>
      <c r="C46" s="44">
        <v>45460</v>
      </c>
      <c r="D46" s="5">
        <v>0</v>
      </c>
      <c r="E46" s="5">
        <v>0</v>
      </c>
      <c r="F46" s="5">
        <v>0</v>
      </c>
      <c r="G46" s="5">
        <v>1</v>
      </c>
      <c r="H46" s="6">
        <v>0</v>
      </c>
      <c r="I46" s="25">
        <v>1</v>
      </c>
    </row>
    <row r="47" spans="1:9" ht="30" x14ac:dyDescent="0.2">
      <c r="A47" s="5" t="s">
        <v>494</v>
      </c>
      <c r="B47" s="5" t="s">
        <v>257</v>
      </c>
      <c r="C47" s="44">
        <v>45463</v>
      </c>
      <c r="D47" s="5">
        <v>0</v>
      </c>
      <c r="E47" s="5">
        <v>0</v>
      </c>
      <c r="F47" s="5">
        <v>0</v>
      </c>
      <c r="G47" s="5">
        <v>1</v>
      </c>
      <c r="H47" s="6">
        <v>0</v>
      </c>
      <c r="I47" s="25">
        <v>1</v>
      </c>
    </row>
    <row r="48" spans="1:9" x14ac:dyDescent="0.2">
      <c r="A48" s="4" t="s">
        <v>495</v>
      </c>
      <c r="B48" s="4" t="s">
        <v>258</v>
      </c>
      <c r="C48" s="44">
        <v>45464</v>
      </c>
      <c r="D48" s="5">
        <v>0</v>
      </c>
      <c r="E48" s="5">
        <v>0</v>
      </c>
      <c r="F48" s="5">
        <v>0</v>
      </c>
      <c r="G48" s="5">
        <v>1</v>
      </c>
      <c r="H48" s="6">
        <v>0</v>
      </c>
      <c r="I48" s="25">
        <v>1</v>
      </c>
    </row>
    <row r="49" spans="1:9" ht="30" x14ac:dyDescent="0.2">
      <c r="A49" s="5" t="s">
        <v>496</v>
      </c>
      <c r="B49" s="5" t="s">
        <v>259</v>
      </c>
      <c r="C49" s="44">
        <v>45464</v>
      </c>
      <c r="D49" s="5">
        <v>0</v>
      </c>
      <c r="E49" s="5">
        <v>0</v>
      </c>
      <c r="F49" s="5">
        <v>0</v>
      </c>
      <c r="G49" s="5">
        <v>3</v>
      </c>
      <c r="H49" s="6">
        <v>0</v>
      </c>
      <c r="I49" s="25">
        <v>1</v>
      </c>
    </row>
    <row r="50" spans="1:9" x14ac:dyDescent="0.2">
      <c r="A50" s="4" t="s">
        <v>497</v>
      </c>
      <c r="B50" s="4" t="s">
        <v>260</v>
      </c>
      <c r="C50" s="44">
        <v>45467</v>
      </c>
      <c r="D50" s="5">
        <v>0</v>
      </c>
      <c r="E50" s="5">
        <v>0</v>
      </c>
      <c r="F50" s="5">
        <v>0</v>
      </c>
      <c r="G50" s="5">
        <v>2</v>
      </c>
      <c r="H50" s="6">
        <v>0</v>
      </c>
      <c r="I50" s="25">
        <v>1</v>
      </c>
    </row>
    <row r="51" spans="1:9" ht="30" x14ac:dyDescent="0.2">
      <c r="A51" s="5" t="s">
        <v>498</v>
      </c>
      <c r="B51" s="5" t="s">
        <v>261</v>
      </c>
      <c r="C51" s="44">
        <v>45468</v>
      </c>
      <c r="D51" s="5">
        <v>0</v>
      </c>
      <c r="E51" s="5">
        <v>0</v>
      </c>
      <c r="F51" s="5">
        <v>0</v>
      </c>
      <c r="G51" s="5">
        <v>2</v>
      </c>
      <c r="H51" s="6">
        <v>0</v>
      </c>
      <c r="I51" s="25">
        <v>1</v>
      </c>
    </row>
    <row r="52" spans="1:9" ht="30" x14ac:dyDescent="0.2">
      <c r="A52" s="4" t="s">
        <v>499</v>
      </c>
      <c r="B52" s="4" t="s">
        <v>262</v>
      </c>
      <c r="C52" s="44">
        <v>45478</v>
      </c>
      <c r="D52" s="5">
        <v>0</v>
      </c>
      <c r="E52" s="5">
        <v>0</v>
      </c>
      <c r="F52" s="5">
        <v>0</v>
      </c>
      <c r="G52" s="5">
        <v>1</v>
      </c>
      <c r="H52" s="6">
        <v>0</v>
      </c>
      <c r="I52" s="25">
        <v>1</v>
      </c>
    </row>
    <row r="53" spans="1:9" ht="30" x14ac:dyDescent="0.2">
      <c r="A53" s="5" t="s">
        <v>500</v>
      </c>
      <c r="B53" s="5" t="s">
        <v>263</v>
      </c>
      <c r="C53" s="44">
        <v>45478</v>
      </c>
      <c r="D53" s="5">
        <v>0</v>
      </c>
      <c r="E53" s="5">
        <v>0</v>
      </c>
      <c r="F53" s="5">
        <v>0</v>
      </c>
      <c r="G53" s="5">
        <v>1</v>
      </c>
      <c r="H53" s="6">
        <v>0</v>
      </c>
      <c r="I53" s="25">
        <v>1</v>
      </c>
    </row>
    <row r="54" spans="1:9" ht="30" x14ac:dyDescent="0.2">
      <c r="A54" s="4" t="s">
        <v>501</v>
      </c>
      <c r="B54" s="4" t="s">
        <v>264</v>
      </c>
      <c r="C54" s="44">
        <v>45485</v>
      </c>
      <c r="D54" s="5">
        <v>1</v>
      </c>
      <c r="E54" s="5">
        <v>0</v>
      </c>
      <c r="F54" s="5">
        <v>0</v>
      </c>
      <c r="G54" s="5">
        <v>1</v>
      </c>
      <c r="H54" s="6">
        <v>0</v>
      </c>
      <c r="I54" s="25">
        <v>1</v>
      </c>
    </row>
    <row r="55" spans="1:9" ht="30" x14ac:dyDescent="0.2">
      <c r="A55" s="5" t="s">
        <v>502</v>
      </c>
      <c r="B55" s="5" t="s">
        <v>265</v>
      </c>
      <c r="C55" s="44">
        <v>45489</v>
      </c>
      <c r="D55" s="5">
        <v>0</v>
      </c>
      <c r="E55" s="5">
        <v>0</v>
      </c>
      <c r="F55" s="5">
        <v>0</v>
      </c>
      <c r="G55" s="5">
        <v>1</v>
      </c>
      <c r="H55" s="6">
        <v>0</v>
      </c>
      <c r="I55" s="25">
        <v>1</v>
      </c>
    </row>
    <row r="56" spans="1:9" x14ac:dyDescent="0.2">
      <c r="A56" s="4" t="s">
        <v>503</v>
      </c>
      <c r="B56" s="4" t="s">
        <v>266</v>
      </c>
      <c r="C56" s="44">
        <v>45490</v>
      </c>
      <c r="D56" s="5">
        <v>0</v>
      </c>
      <c r="E56" s="5">
        <v>0</v>
      </c>
      <c r="F56" s="5">
        <v>0</v>
      </c>
      <c r="G56" s="5">
        <v>1</v>
      </c>
      <c r="H56" s="6">
        <v>0</v>
      </c>
      <c r="I56" s="25">
        <v>1</v>
      </c>
    </row>
    <row r="57" spans="1:9" ht="30" x14ac:dyDescent="0.2">
      <c r="A57" s="5" t="s">
        <v>504</v>
      </c>
      <c r="B57" s="5" t="s">
        <v>267</v>
      </c>
      <c r="C57" s="44">
        <v>45491</v>
      </c>
      <c r="D57" s="5">
        <v>0</v>
      </c>
      <c r="E57" s="5">
        <v>0</v>
      </c>
      <c r="F57" s="5">
        <v>0</v>
      </c>
      <c r="G57" s="5">
        <v>1</v>
      </c>
      <c r="H57" s="6">
        <v>0</v>
      </c>
      <c r="I57" s="25">
        <v>1</v>
      </c>
    </row>
    <row r="58" spans="1:9" x14ac:dyDescent="0.2">
      <c r="A58" s="4" t="s">
        <v>505</v>
      </c>
      <c r="B58" s="4" t="s">
        <v>268</v>
      </c>
      <c r="C58" s="44">
        <v>45492</v>
      </c>
      <c r="D58" s="5">
        <v>0</v>
      </c>
      <c r="E58" s="5">
        <v>0</v>
      </c>
      <c r="F58" s="5">
        <v>0</v>
      </c>
      <c r="G58" s="5">
        <v>1</v>
      </c>
      <c r="H58" s="6">
        <v>0</v>
      </c>
      <c r="I58" s="25">
        <v>1</v>
      </c>
    </row>
    <row r="59" spans="1:9" ht="30" x14ac:dyDescent="0.2">
      <c r="A59" s="5" t="s">
        <v>506</v>
      </c>
      <c r="B59" s="5" t="s">
        <v>269</v>
      </c>
      <c r="C59" s="44">
        <v>45492</v>
      </c>
      <c r="D59" s="5">
        <v>0</v>
      </c>
      <c r="E59" s="5">
        <v>0</v>
      </c>
      <c r="F59" s="5">
        <v>0</v>
      </c>
      <c r="G59" s="5">
        <v>1</v>
      </c>
      <c r="H59" s="6">
        <v>0</v>
      </c>
      <c r="I59" s="25">
        <v>1</v>
      </c>
    </row>
    <row r="60" spans="1:9" ht="30" x14ac:dyDescent="0.2">
      <c r="A60" s="4" t="s">
        <v>507</v>
      </c>
      <c r="B60" s="4" t="s">
        <v>270</v>
      </c>
      <c r="C60" s="44">
        <v>45495</v>
      </c>
      <c r="D60" s="5">
        <v>0</v>
      </c>
      <c r="E60" s="5">
        <v>0</v>
      </c>
      <c r="F60" s="5">
        <v>0</v>
      </c>
      <c r="G60" s="5">
        <v>1</v>
      </c>
      <c r="H60" s="6">
        <v>0</v>
      </c>
      <c r="I60" s="25">
        <v>1</v>
      </c>
    </row>
    <row r="61" spans="1:9" ht="30" x14ac:dyDescent="0.2">
      <c r="A61" s="5" t="s">
        <v>508</v>
      </c>
      <c r="B61" s="5" t="s">
        <v>271</v>
      </c>
      <c r="C61" s="44">
        <v>45541</v>
      </c>
      <c r="D61" s="5">
        <v>0</v>
      </c>
      <c r="E61" s="5">
        <v>0</v>
      </c>
      <c r="F61" s="5">
        <v>0</v>
      </c>
      <c r="G61" s="5">
        <v>2</v>
      </c>
      <c r="H61" s="6">
        <v>0</v>
      </c>
      <c r="I61" s="25">
        <v>1</v>
      </c>
    </row>
    <row r="62" spans="1:9" x14ac:dyDescent="0.2">
      <c r="A62" s="4" t="s">
        <v>509</v>
      </c>
      <c r="B62" s="4" t="s">
        <v>272</v>
      </c>
      <c r="C62" s="44">
        <v>45545</v>
      </c>
      <c r="D62" s="5">
        <v>1</v>
      </c>
      <c r="E62" s="5">
        <v>0</v>
      </c>
      <c r="F62" s="5">
        <v>0</v>
      </c>
      <c r="G62" s="5">
        <v>1</v>
      </c>
      <c r="H62" s="6">
        <v>1</v>
      </c>
      <c r="I62" s="25">
        <v>1</v>
      </c>
    </row>
    <row r="63" spans="1:9" x14ac:dyDescent="0.2">
      <c r="A63" s="5" t="s">
        <v>510</v>
      </c>
      <c r="B63" s="5" t="s">
        <v>273</v>
      </c>
      <c r="C63" s="44">
        <v>45555</v>
      </c>
      <c r="D63" s="5">
        <v>0</v>
      </c>
      <c r="E63" s="5">
        <v>0</v>
      </c>
      <c r="F63" s="5">
        <v>0</v>
      </c>
      <c r="G63" s="5">
        <v>1</v>
      </c>
      <c r="H63" s="6">
        <v>0</v>
      </c>
      <c r="I63" s="25">
        <v>1</v>
      </c>
    </row>
    <row r="64" spans="1:9" ht="30" x14ac:dyDescent="0.2">
      <c r="A64" s="4" t="s">
        <v>511</v>
      </c>
      <c r="B64" s="4" t="s">
        <v>274</v>
      </c>
      <c r="C64" s="44">
        <v>45558</v>
      </c>
      <c r="D64" s="38">
        <v>0</v>
      </c>
      <c r="E64" s="38">
        <v>1</v>
      </c>
      <c r="F64" s="38">
        <v>0</v>
      </c>
      <c r="G64" s="38">
        <v>1</v>
      </c>
      <c r="H64" s="39">
        <v>0</v>
      </c>
      <c r="I64" s="40">
        <v>3</v>
      </c>
    </row>
    <row r="65" spans="1:9" x14ac:dyDescent="0.2">
      <c r="A65" s="5" t="s">
        <v>512</v>
      </c>
      <c r="B65" s="5" t="s">
        <v>275</v>
      </c>
      <c r="C65" s="44">
        <v>45560</v>
      </c>
      <c r="D65" s="5">
        <v>0</v>
      </c>
      <c r="E65" s="5">
        <v>0</v>
      </c>
      <c r="F65" s="5">
        <v>0</v>
      </c>
      <c r="G65" s="5">
        <v>1</v>
      </c>
      <c r="H65" s="6">
        <v>0</v>
      </c>
      <c r="I65" s="25">
        <v>1</v>
      </c>
    </row>
    <row r="66" spans="1:9" x14ac:dyDescent="0.2">
      <c r="A66" s="4" t="s">
        <v>513</v>
      </c>
      <c r="B66" s="4" t="s">
        <v>276</v>
      </c>
      <c r="C66" s="44">
        <v>45561</v>
      </c>
      <c r="D66" s="5">
        <v>0</v>
      </c>
      <c r="E66" s="5">
        <v>0</v>
      </c>
      <c r="F66" s="5">
        <v>0</v>
      </c>
      <c r="G66" s="5">
        <v>1</v>
      </c>
      <c r="H66" s="6">
        <v>0</v>
      </c>
      <c r="I66" s="25">
        <v>1</v>
      </c>
    </row>
    <row r="67" spans="1:9" x14ac:dyDescent="0.2">
      <c r="C67" s="34"/>
      <c r="D67" s="36">
        <f>SUM(D2:D66)</f>
        <v>4</v>
      </c>
      <c r="E67" s="36">
        <f>SUM(E2:E66)</f>
        <v>5</v>
      </c>
      <c r="F67" s="36">
        <f>SUM(F2:F66)</f>
        <v>0</v>
      </c>
      <c r="G67" s="35"/>
      <c r="H67" s="37">
        <f>SUM(H2:H66)</f>
        <v>1</v>
      </c>
      <c r="I67" s="36">
        <f>SUM(I2:I66)</f>
        <v>75</v>
      </c>
    </row>
    <row r="73" spans="1:9" x14ac:dyDescent="0.2">
      <c r="E73" s="7">
        <f>43+35+32+62+54+75</f>
        <v>301</v>
      </c>
    </row>
  </sheetData>
  <phoneticPr fontId="26" type="noConversion"/>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Generales</vt:lpstr>
      <vt:lpstr>2018.19</vt:lpstr>
      <vt:lpstr>2019.20</vt:lpstr>
      <vt:lpstr>2020.21</vt:lpstr>
      <vt:lpstr>2021.22</vt:lpstr>
      <vt:lpstr>2022.23</vt:lpstr>
      <vt:lpstr>2023.24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del Rey Montesinos</dc:creator>
  <cp:lastModifiedBy>Ana Bravo Castillo</cp:lastModifiedBy>
  <dcterms:created xsi:type="dcterms:W3CDTF">2024-11-11T16:19:00Z</dcterms:created>
  <dcterms:modified xsi:type="dcterms:W3CDTF">2024-11-25T17:03:02Z</dcterms:modified>
</cp:coreProperties>
</file>